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S:\ФО\Тарифы\2025\Заседание 6-2025\"/>
    </mc:Choice>
  </mc:AlternateContent>
  <xr:revisionPtr revIDLastSave="0" documentId="13_ncr:1_{6B9818D2-A2B3-47DD-BC8A-2ACF686BD64B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Скорая медицинская помощь" sheetId="4" r:id="rId1"/>
    <sheet name="Поликлиника" sheetId="5" r:id="rId2"/>
    <sheet name="Круглосуточный стационар" sheetId="6" r:id="rId3"/>
    <sheet name="Дневной стационар" sheetId="7" r:id="rId4"/>
    <sheet name="Всего объемы" sheetId="8" r:id="rId5"/>
    <sheet name="Всего фин.обеспеч." sheetId="3" r:id="rId6"/>
  </sheets>
  <externalReferences>
    <externalReference r:id="rId7"/>
    <externalReference r:id="rId8"/>
    <externalReference r:id="rId9"/>
    <externalReference r:id="rId10"/>
  </externalReferences>
  <definedNames>
    <definedName name="_xlnm._FilterDatabase" localSheetId="4" hidden="1">'Всего объемы'!$A$12:$BJ$73</definedName>
    <definedName name="_xlnm._FilterDatabase" localSheetId="5" hidden="1">'Всего фин.обеспеч.'!$A$13:$AS$73</definedName>
    <definedName name="_xlnm._FilterDatabase" localSheetId="3" hidden="1">'Дневной стационар'!$A$13:$AF$73</definedName>
    <definedName name="_xlnm._FilterDatabase" localSheetId="2" hidden="1">'Круглосуточный стационар'!$A$13:$AM$73</definedName>
    <definedName name="_xlnm._FilterDatabase" localSheetId="1" hidden="1">Поликлиника!$A$13:$DA$73</definedName>
    <definedName name="_xlnm._FilterDatabase" localSheetId="0" hidden="1">'Скорая медицинская помощь'!$A$13:$R$68</definedName>
    <definedName name="_xlnm.Print_Titles" localSheetId="4">'Всего объемы'!$A:$B</definedName>
    <definedName name="_xlnm.Print_Titles" localSheetId="5">'Всего фин.обеспеч.'!$8:$13</definedName>
    <definedName name="_xlnm.Print_Titles" localSheetId="2">'Круглосуточный стационар'!$A:$B</definedName>
    <definedName name="_xlnm.Print_Titles" localSheetId="1">Поликлиника!$A:$C,Поликлиника!$8:$12</definedName>
    <definedName name="_xlnm.Print_Area" localSheetId="4">'Всего объемы'!$A$1:$AP$79</definedName>
    <definedName name="_xlnm.Print_Area" localSheetId="5">'Всего фин.обеспеч.'!$A$1:$AL$80</definedName>
    <definedName name="_xlnm.Print_Area" localSheetId="2">'Круглосуточный стационар'!$A$1:$AJ$81</definedName>
    <definedName name="_xlnm.Print_Area" localSheetId="1">Поликлиника!$A$1:$DA$80</definedName>
    <definedName name="_xlnm.Print_Area" localSheetId="0">'Скорая медицинская помощь'!$A$1:$V$80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8" i="6" l="1"/>
  <c r="K68" i="6"/>
  <c r="L67" i="6"/>
  <c r="K67" i="6"/>
  <c r="L66" i="6"/>
  <c r="K66" i="6"/>
  <c r="L65" i="6"/>
  <c r="K65" i="6"/>
  <c r="L64" i="6"/>
  <c r="K64" i="6"/>
  <c r="L63" i="6"/>
  <c r="K63" i="6"/>
  <c r="L62" i="6"/>
  <c r="K62" i="6"/>
  <c r="L61" i="6"/>
  <c r="K61" i="6"/>
  <c r="L60" i="6"/>
  <c r="K60" i="6"/>
  <c r="L59" i="6"/>
  <c r="K59" i="6"/>
  <c r="L58" i="6"/>
  <c r="K58" i="6"/>
  <c r="L57" i="6"/>
  <c r="K57" i="6"/>
  <c r="L56" i="6"/>
  <c r="K56" i="6"/>
  <c r="L55" i="6"/>
  <c r="K55" i="6"/>
  <c r="L54" i="6"/>
  <c r="K54" i="6"/>
  <c r="L53" i="6"/>
  <c r="K53" i="6"/>
  <c r="L52" i="6"/>
  <c r="K52" i="6"/>
  <c r="L51" i="6"/>
  <c r="K51" i="6"/>
  <c r="L50" i="6"/>
  <c r="K50" i="6"/>
  <c r="L49" i="6"/>
  <c r="K49" i="6"/>
  <c r="L48" i="6"/>
  <c r="K48" i="6"/>
  <c r="L47" i="6"/>
  <c r="K47" i="6"/>
  <c r="L46" i="6"/>
  <c r="K46" i="6"/>
  <c r="L44" i="6"/>
  <c r="K44" i="6"/>
  <c r="L43" i="6"/>
  <c r="K43" i="6"/>
  <c r="L42" i="6"/>
  <c r="K42" i="6"/>
  <c r="L41" i="6"/>
  <c r="K41" i="6"/>
  <c r="L40" i="6"/>
  <c r="K40" i="6"/>
  <c r="L39" i="6"/>
  <c r="K39" i="6"/>
  <c r="L38" i="6"/>
  <c r="K38" i="6"/>
  <c r="L37" i="6"/>
  <c r="K37" i="6"/>
  <c r="L36" i="6"/>
  <c r="K36" i="6"/>
  <c r="L35" i="6"/>
  <c r="K35" i="6"/>
  <c r="L34" i="6"/>
  <c r="K34" i="6"/>
  <c r="L33" i="6"/>
  <c r="K33" i="6"/>
  <c r="L32" i="6"/>
  <c r="K32" i="6"/>
  <c r="L31" i="6"/>
  <c r="K31" i="6"/>
  <c r="L30" i="6"/>
  <c r="K30" i="6"/>
  <c r="L29" i="6"/>
  <c r="K29" i="6"/>
  <c r="L28" i="6"/>
  <c r="K28" i="6"/>
  <c r="L27" i="6"/>
  <c r="K27" i="6"/>
  <c r="L26" i="6"/>
  <c r="K26" i="6"/>
  <c r="L25" i="6"/>
  <c r="K25" i="6"/>
  <c r="L24" i="6"/>
  <c r="K24" i="6"/>
  <c r="L23" i="6"/>
  <c r="K23" i="6"/>
  <c r="L22" i="6"/>
  <c r="K22" i="6"/>
  <c r="L20" i="6"/>
  <c r="K20" i="6"/>
  <c r="L19" i="6"/>
  <c r="K19" i="6"/>
  <c r="L18" i="6"/>
  <c r="K18" i="6"/>
  <c r="L17" i="6"/>
  <c r="K17" i="6"/>
  <c r="L16" i="6"/>
  <c r="K16" i="6"/>
  <c r="K15" i="6"/>
  <c r="F68" i="6"/>
  <c r="F67" i="6"/>
  <c r="F66" i="6"/>
  <c r="F65" i="6"/>
  <c r="F64" i="6"/>
  <c r="F63" i="6"/>
  <c r="F62" i="6"/>
  <c r="F61" i="6"/>
  <c r="F60" i="6"/>
  <c r="F59" i="6"/>
  <c r="F58" i="6"/>
  <c r="F57" i="6"/>
  <c r="F56" i="6"/>
  <c r="F55" i="6"/>
  <c r="F54" i="6"/>
  <c r="F53" i="6"/>
  <c r="F52" i="6"/>
  <c r="F51" i="6"/>
  <c r="F50" i="6"/>
  <c r="F49" i="6"/>
  <c r="F48" i="6"/>
  <c r="F47" i="6"/>
  <c r="F46" i="6"/>
  <c r="F45" i="6"/>
  <c r="F44" i="6"/>
  <c r="F43" i="6"/>
  <c r="F42" i="6"/>
  <c r="F41" i="6"/>
  <c r="F40" i="6"/>
  <c r="F39" i="6"/>
  <c r="F38" i="6"/>
  <c r="F37" i="6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E68" i="6"/>
  <c r="E67" i="6"/>
  <c r="E66" i="6"/>
  <c r="E65" i="6"/>
  <c r="E64" i="6"/>
  <c r="E63" i="6"/>
  <c r="E62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73" i="6" s="1"/>
  <c r="F73" i="6" l="1"/>
  <c r="J78" i="6"/>
  <c r="I78" i="6"/>
  <c r="J77" i="6"/>
  <c r="I77" i="6"/>
  <c r="J75" i="6"/>
  <c r="I75" i="6"/>
  <c r="J68" i="6"/>
  <c r="I68" i="6"/>
  <c r="J67" i="6"/>
  <c r="I67" i="6"/>
  <c r="J66" i="6"/>
  <c r="I66" i="6"/>
  <c r="J65" i="6"/>
  <c r="I65" i="6"/>
  <c r="J64" i="6"/>
  <c r="I64" i="6"/>
  <c r="J63" i="6"/>
  <c r="I63" i="6"/>
  <c r="J62" i="6"/>
  <c r="I62" i="6"/>
  <c r="J61" i="6"/>
  <c r="I61" i="6"/>
  <c r="J60" i="6"/>
  <c r="I60" i="6"/>
  <c r="J59" i="6"/>
  <c r="I59" i="6"/>
  <c r="J58" i="6"/>
  <c r="I58" i="6"/>
  <c r="J57" i="6"/>
  <c r="I57" i="6"/>
  <c r="J56" i="6"/>
  <c r="I56" i="6"/>
  <c r="J55" i="6"/>
  <c r="I55" i="6"/>
  <c r="J54" i="6"/>
  <c r="I54" i="6"/>
  <c r="J53" i="6"/>
  <c r="I53" i="6"/>
  <c r="J52" i="6"/>
  <c r="I52" i="6"/>
  <c r="J51" i="6"/>
  <c r="I51" i="6"/>
  <c r="J50" i="6"/>
  <c r="I50" i="6"/>
  <c r="J49" i="6"/>
  <c r="I49" i="6"/>
  <c r="J48" i="6"/>
  <c r="I48" i="6"/>
  <c r="J47" i="6"/>
  <c r="I47" i="6"/>
  <c r="J46" i="6"/>
  <c r="I46" i="6"/>
  <c r="J44" i="6"/>
  <c r="I44" i="6"/>
  <c r="J43" i="6"/>
  <c r="I43" i="6"/>
  <c r="J42" i="6"/>
  <c r="I42" i="6"/>
  <c r="J41" i="6"/>
  <c r="I41" i="6"/>
  <c r="J40" i="6"/>
  <c r="I40" i="6"/>
  <c r="J39" i="6"/>
  <c r="I39" i="6"/>
  <c r="J38" i="6"/>
  <c r="I38" i="6"/>
  <c r="J37" i="6"/>
  <c r="I37" i="6"/>
  <c r="J36" i="6"/>
  <c r="I36" i="6"/>
  <c r="J35" i="6"/>
  <c r="I35" i="6"/>
  <c r="J34" i="6"/>
  <c r="I34" i="6"/>
  <c r="J33" i="6"/>
  <c r="I33" i="6"/>
  <c r="J32" i="6"/>
  <c r="I32" i="6"/>
  <c r="J31" i="6"/>
  <c r="I31" i="6"/>
  <c r="J30" i="6"/>
  <c r="I30" i="6"/>
  <c r="J29" i="6"/>
  <c r="I29" i="6"/>
  <c r="J28" i="6"/>
  <c r="I28" i="6"/>
  <c r="J27" i="6"/>
  <c r="I27" i="6"/>
  <c r="J26" i="6"/>
  <c r="I26" i="6"/>
  <c r="J25" i="6"/>
  <c r="I25" i="6"/>
  <c r="J24" i="6"/>
  <c r="I24" i="6"/>
  <c r="J23" i="6"/>
  <c r="I23" i="6"/>
  <c r="J22" i="6"/>
  <c r="I22" i="6"/>
  <c r="J20" i="6"/>
  <c r="I20" i="6"/>
  <c r="J19" i="6"/>
  <c r="I19" i="6"/>
  <c r="J18" i="6"/>
  <c r="I18" i="6"/>
  <c r="J17" i="6"/>
  <c r="I17" i="6"/>
  <c r="J16" i="6"/>
  <c r="I16" i="6"/>
  <c r="I15" i="6"/>
  <c r="CO79" i="5" l="1"/>
  <c r="CN79" i="5"/>
  <c r="CO77" i="5"/>
  <c r="CN77" i="5"/>
  <c r="CO75" i="5"/>
  <c r="CN75" i="5"/>
  <c r="E77" i="4"/>
  <c r="D77" i="4"/>
  <c r="E75" i="4"/>
  <c r="D75" i="4"/>
  <c r="BX77" i="5"/>
  <c r="BW77" i="5"/>
  <c r="BX75" i="5"/>
  <c r="BW75" i="5"/>
  <c r="AB68" i="6"/>
  <c r="AA68" i="6"/>
  <c r="AB67" i="6"/>
  <c r="AA67" i="6"/>
  <c r="AB66" i="6"/>
  <c r="AA66" i="6"/>
  <c r="AB65" i="6"/>
  <c r="AA65" i="6"/>
  <c r="AB64" i="6"/>
  <c r="AA64" i="6"/>
  <c r="AB63" i="6"/>
  <c r="AA63" i="6"/>
  <c r="AB62" i="6"/>
  <c r="AA62" i="6"/>
  <c r="AB61" i="6"/>
  <c r="AA61" i="6"/>
  <c r="AB60" i="6"/>
  <c r="AA60" i="6"/>
  <c r="AB59" i="6"/>
  <c r="AA59" i="6"/>
  <c r="AB58" i="6"/>
  <c r="AA58" i="6"/>
  <c r="AB57" i="6"/>
  <c r="AA57" i="6"/>
  <c r="AB56" i="6"/>
  <c r="AA56" i="6"/>
  <c r="AB55" i="6"/>
  <c r="AA55" i="6"/>
  <c r="AB54" i="6"/>
  <c r="AA54" i="6"/>
  <c r="AB53" i="6"/>
  <c r="AA53" i="6"/>
  <c r="AB52" i="6"/>
  <c r="AA52" i="6"/>
  <c r="AB51" i="6"/>
  <c r="AA51" i="6"/>
  <c r="AB50" i="6"/>
  <c r="AA50" i="6"/>
  <c r="AB49" i="6"/>
  <c r="AA49" i="6"/>
  <c r="AB48" i="6"/>
  <c r="AA48" i="6"/>
  <c r="AB47" i="6"/>
  <c r="AA47" i="6"/>
  <c r="AB46" i="6"/>
  <c r="AA46" i="6"/>
  <c r="AB45" i="6"/>
  <c r="AA45" i="6"/>
  <c r="AB44" i="6"/>
  <c r="AA44" i="6"/>
  <c r="AB43" i="6"/>
  <c r="AA43" i="6"/>
  <c r="AB42" i="6"/>
  <c r="AA42" i="6"/>
  <c r="AB41" i="6"/>
  <c r="AA41" i="6"/>
  <c r="AB40" i="6"/>
  <c r="AA40" i="6"/>
  <c r="AB39" i="6"/>
  <c r="AA39" i="6"/>
  <c r="AB38" i="6"/>
  <c r="AA38" i="6"/>
  <c r="AB37" i="6"/>
  <c r="AA37" i="6"/>
  <c r="AB36" i="6"/>
  <c r="AA36" i="6"/>
  <c r="AB35" i="6"/>
  <c r="AA35" i="6"/>
  <c r="AB34" i="6"/>
  <c r="AA34" i="6"/>
  <c r="AB33" i="6"/>
  <c r="AA33" i="6"/>
  <c r="AB32" i="6"/>
  <c r="AA32" i="6"/>
  <c r="AB31" i="6"/>
  <c r="AA31" i="6"/>
  <c r="AB30" i="6"/>
  <c r="AA30" i="6"/>
  <c r="AB29" i="6"/>
  <c r="AA29" i="6"/>
  <c r="AB28" i="6"/>
  <c r="AA28" i="6"/>
  <c r="AB27" i="6"/>
  <c r="AA27" i="6"/>
  <c r="AB26" i="6"/>
  <c r="AA26" i="6"/>
  <c r="AB25" i="6"/>
  <c r="AA25" i="6"/>
  <c r="AB24" i="6"/>
  <c r="AA24" i="6"/>
  <c r="AB23" i="6"/>
  <c r="AA23" i="6"/>
  <c r="AB22" i="6"/>
  <c r="AA22" i="6"/>
  <c r="AB21" i="6"/>
  <c r="AA21" i="6"/>
  <c r="AB20" i="6"/>
  <c r="AA20" i="6"/>
  <c r="AB19" i="6"/>
  <c r="AA19" i="6"/>
  <c r="AB18" i="6"/>
  <c r="AA18" i="6"/>
  <c r="AB17" i="6"/>
  <c r="AA17" i="6"/>
  <c r="AB16" i="6"/>
  <c r="AA16" i="6"/>
  <c r="AB15" i="6"/>
  <c r="AA15" i="6"/>
  <c r="AB14" i="6"/>
  <c r="AA14" i="6"/>
  <c r="D78" i="6"/>
  <c r="C78" i="6"/>
  <c r="D77" i="6"/>
  <c r="C77" i="6"/>
  <c r="D75" i="6"/>
  <c r="C75" i="6"/>
  <c r="F77" i="7"/>
  <c r="E77" i="7"/>
  <c r="D77" i="7"/>
  <c r="C77" i="7"/>
  <c r="F75" i="7"/>
  <c r="E75" i="7"/>
  <c r="D75" i="7"/>
  <c r="C75" i="7"/>
  <c r="CS79" i="5"/>
  <c r="CR79" i="5"/>
  <c r="CS77" i="5"/>
  <c r="CR77" i="5"/>
  <c r="CR68" i="5"/>
  <c r="CS66" i="5"/>
  <c r="CR66" i="5"/>
  <c r="CS65" i="5"/>
  <c r="CR65" i="5"/>
  <c r="CS64" i="5"/>
  <c r="CR64" i="5"/>
  <c r="CS63" i="5"/>
  <c r="CR63" i="5"/>
  <c r="CS61" i="5"/>
  <c r="CR61" i="5"/>
  <c r="CS60" i="5"/>
  <c r="CR60" i="5"/>
  <c r="CS58" i="5"/>
  <c r="CR58" i="5"/>
  <c r="CS57" i="5"/>
  <c r="CR57" i="5"/>
  <c r="CS56" i="5"/>
  <c r="CR56" i="5"/>
  <c r="CS55" i="5"/>
  <c r="CR55" i="5"/>
  <c r="CS54" i="5"/>
  <c r="CR54" i="5"/>
  <c r="CS53" i="5"/>
  <c r="CR53" i="5"/>
  <c r="CS52" i="5"/>
  <c r="CR52" i="5"/>
  <c r="CS51" i="5"/>
  <c r="CR51" i="5"/>
  <c r="CS50" i="5"/>
  <c r="CR50" i="5"/>
  <c r="CS49" i="5"/>
  <c r="CR49" i="5"/>
  <c r="CS48" i="5"/>
  <c r="CR48" i="5"/>
  <c r="CS47" i="5"/>
  <c r="CR47" i="5"/>
  <c r="CS46" i="5"/>
  <c r="CR46" i="5"/>
  <c r="CS45" i="5"/>
  <c r="CR45" i="5"/>
  <c r="CS44" i="5"/>
  <c r="CR44" i="5"/>
  <c r="CS43" i="5"/>
  <c r="CR43" i="5"/>
  <c r="CS42" i="5"/>
  <c r="CR42" i="5"/>
  <c r="CS41" i="5"/>
  <c r="CR41" i="5"/>
  <c r="CS40" i="5"/>
  <c r="CR40" i="5"/>
  <c r="CS39" i="5"/>
  <c r="CR39" i="5"/>
  <c r="CS38" i="5"/>
  <c r="CR38" i="5"/>
  <c r="CS37" i="5"/>
  <c r="CR37" i="5"/>
  <c r="CS36" i="5"/>
  <c r="CR36" i="5"/>
  <c r="CS35" i="5"/>
  <c r="CR35" i="5"/>
  <c r="CS34" i="5"/>
  <c r="CR34" i="5"/>
  <c r="CS33" i="5"/>
  <c r="CR33" i="5"/>
  <c r="CS32" i="5"/>
  <c r="CR32" i="5"/>
  <c r="CS31" i="5"/>
  <c r="CR31" i="5"/>
  <c r="CS30" i="5"/>
  <c r="CR30" i="5"/>
  <c r="CS29" i="5"/>
  <c r="CR29" i="5"/>
  <c r="CS28" i="5"/>
  <c r="CR28" i="5"/>
  <c r="CS27" i="5"/>
  <c r="CR27" i="5"/>
  <c r="CS26" i="5"/>
  <c r="CR26" i="5"/>
  <c r="CS25" i="5"/>
  <c r="CR25" i="5"/>
  <c r="CS24" i="5"/>
  <c r="CR24" i="5"/>
  <c r="CS23" i="5"/>
  <c r="CR23" i="5"/>
  <c r="CS22" i="5"/>
  <c r="CR22" i="5"/>
  <c r="CS21" i="5"/>
  <c r="CR21" i="5"/>
  <c r="CS20" i="5"/>
  <c r="CR20" i="5"/>
  <c r="CS19" i="5"/>
  <c r="CR19" i="5"/>
  <c r="CS18" i="5"/>
  <c r="CR18" i="5"/>
  <c r="CS17" i="5"/>
  <c r="CR17" i="5"/>
  <c r="CS16" i="5"/>
  <c r="CR16" i="5"/>
  <c r="CS15" i="5"/>
  <c r="CR15" i="5"/>
  <c r="CR14" i="5"/>
  <c r="CB77" i="5"/>
  <c r="CA77" i="5"/>
  <c r="CA68" i="5"/>
  <c r="CB67" i="5"/>
  <c r="CA67" i="5"/>
  <c r="CB66" i="5"/>
  <c r="CA66" i="5"/>
  <c r="CB65" i="5"/>
  <c r="CA65" i="5"/>
  <c r="CB64" i="5"/>
  <c r="CA64" i="5"/>
  <c r="CB63" i="5"/>
  <c r="CA63" i="5"/>
  <c r="CB62" i="5"/>
  <c r="CA62" i="5"/>
  <c r="CB61" i="5"/>
  <c r="CA61" i="5"/>
  <c r="CB60" i="5"/>
  <c r="CA60" i="5"/>
  <c r="CB58" i="5"/>
  <c r="CA58" i="5"/>
  <c r="CB57" i="5"/>
  <c r="CA57" i="5"/>
  <c r="CB56" i="5"/>
  <c r="CA56" i="5"/>
  <c r="CB55" i="5"/>
  <c r="CA55" i="5"/>
  <c r="CB54" i="5"/>
  <c r="CA54" i="5"/>
  <c r="CB53" i="5"/>
  <c r="CA53" i="5"/>
  <c r="CB52" i="5"/>
  <c r="CA52" i="5"/>
  <c r="CB51" i="5"/>
  <c r="CA51" i="5"/>
  <c r="CB50" i="5"/>
  <c r="CA50" i="5"/>
  <c r="CB49" i="5"/>
  <c r="CA49" i="5"/>
  <c r="CB48" i="5"/>
  <c r="CA48" i="5"/>
  <c r="CB47" i="5"/>
  <c r="CA47" i="5"/>
  <c r="CB46" i="5"/>
  <c r="CA46" i="5"/>
  <c r="CB45" i="5"/>
  <c r="CA45" i="5"/>
  <c r="CB44" i="5"/>
  <c r="CA44" i="5"/>
  <c r="CB43" i="5"/>
  <c r="CA43" i="5"/>
  <c r="CB42" i="5"/>
  <c r="CA42" i="5"/>
  <c r="CB41" i="5"/>
  <c r="CA41" i="5"/>
  <c r="CB40" i="5"/>
  <c r="CA40" i="5"/>
  <c r="CB39" i="5"/>
  <c r="CA39" i="5"/>
  <c r="CB38" i="5"/>
  <c r="CA38" i="5"/>
  <c r="CB37" i="5"/>
  <c r="CA37" i="5"/>
  <c r="CB36" i="5"/>
  <c r="CA36" i="5"/>
  <c r="CB35" i="5"/>
  <c r="CA35" i="5"/>
  <c r="CB34" i="5"/>
  <c r="CA34" i="5"/>
  <c r="CB33" i="5"/>
  <c r="CA33" i="5"/>
  <c r="CB32" i="5"/>
  <c r="CA32" i="5"/>
  <c r="CB31" i="5"/>
  <c r="CA31" i="5"/>
  <c r="CB30" i="5"/>
  <c r="CA30" i="5"/>
  <c r="CB28" i="5"/>
  <c r="CA28" i="5"/>
  <c r="CB27" i="5"/>
  <c r="CA27" i="5"/>
  <c r="CB26" i="5"/>
  <c r="CA26" i="5"/>
  <c r="CB25" i="5"/>
  <c r="CA25" i="5"/>
  <c r="CB24" i="5"/>
  <c r="CA24" i="5"/>
  <c r="CB23" i="5"/>
  <c r="CA23" i="5"/>
  <c r="CB22" i="5"/>
  <c r="CA22" i="5"/>
  <c r="CB21" i="5"/>
  <c r="CA21" i="5"/>
  <c r="CB20" i="5"/>
  <c r="CA20" i="5"/>
  <c r="CB19" i="5"/>
  <c r="CA19" i="5"/>
  <c r="CB18" i="5"/>
  <c r="CA18" i="5"/>
  <c r="CB17" i="5"/>
  <c r="CA17" i="5"/>
  <c r="CB16" i="5"/>
  <c r="CA16" i="5"/>
  <c r="CB15" i="5"/>
  <c r="CA15" i="5"/>
  <c r="CA14" i="5"/>
  <c r="BL77" i="5"/>
  <c r="BK77" i="5"/>
  <c r="BL66" i="5"/>
  <c r="BK66" i="5"/>
  <c r="BL65" i="5"/>
  <c r="BK65" i="5"/>
  <c r="BL64" i="5"/>
  <c r="BK64" i="5"/>
  <c r="BL63" i="5"/>
  <c r="BK63" i="5"/>
  <c r="BL61" i="5"/>
  <c r="BK61" i="5"/>
  <c r="BL60" i="5"/>
  <c r="BK60" i="5"/>
  <c r="BL58" i="5"/>
  <c r="BK58" i="5"/>
  <c r="BL57" i="5"/>
  <c r="BK57" i="5"/>
  <c r="BL56" i="5"/>
  <c r="BK56" i="5"/>
  <c r="BL55" i="5"/>
  <c r="BK55" i="5"/>
  <c r="BL54" i="5"/>
  <c r="BK54" i="5"/>
  <c r="BL53" i="5"/>
  <c r="BK53" i="5"/>
  <c r="BL52" i="5"/>
  <c r="BK52" i="5"/>
  <c r="BL51" i="5"/>
  <c r="BK51" i="5"/>
  <c r="BL50" i="5"/>
  <c r="BK50" i="5"/>
  <c r="BL49" i="5"/>
  <c r="BK49" i="5"/>
  <c r="BL48" i="5"/>
  <c r="BK48" i="5"/>
  <c r="BL47" i="5"/>
  <c r="BK47" i="5"/>
  <c r="BL46" i="5"/>
  <c r="BK46" i="5"/>
  <c r="BL45" i="5"/>
  <c r="BK45" i="5"/>
  <c r="BL44" i="5"/>
  <c r="BK44" i="5"/>
  <c r="BL43" i="5"/>
  <c r="BK43" i="5"/>
  <c r="BL42" i="5"/>
  <c r="BK42" i="5"/>
  <c r="BL41" i="5"/>
  <c r="BK41" i="5"/>
  <c r="BL40" i="5"/>
  <c r="BK40" i="5"/>
  <c r="BL39" i="5"/>
  <c r="BK39" i="5"/>
  <c r="BL38" i="5"/>
  <c r="BK38" i="5"/>
  <c r="BL37" i="5"/>
  <c r="BK37" i="5"/>
  <c r="BL36" i="5"/>
  <c r="BK36" i="5"/>
  <c r="BL35" i="5"/>
  <c r="BK35" i="5"/>
  <c r="BL34" i="5"/>
  <c r="BK34" i="5"/>
  <c r="BL33" i="5"/>
  <c r="BK33" i="5"/>
  <c r="BL32" i="5"/>
  <c r="BK32" i="5"/>
  <c r="BL31" i="5"/>
  <c r="BK31" i="5"/>
  <c r="BL30" i="5"/>
  <c r="BK30" i="5"/>
  <c r="BL29" i="5"/>
  <c r="BK29" i="5"/>
  <c r="BL28" i="5"/>
  <c r="BK28" i="5"/>
  <c r="BL27" i="5"/>
  <c r="BK27" i="5"/>
  <c r="BL26" i="5"/>
  <c r="BK26" i="5"/>
  <c r="BL25" i="5"/>
  <c r="BK25" i="5"/>
  <c r="BL24" i="5"/>
  <c r="BK24" i="5"/>
  <c r="BL23" i="5"/>
  <c r="BK23" i="5"/>
  <c r="BL22" i="5"/>
  <c r="BK22" i="5"/>
  <c r="BL21" i="5"/>
  <c r="BK21" i="5"/>
  <c r="BL20" i="5"/>
  <c r="BK20" i="5"/>
  <c r="BL19" i="5"/>
  <c r="BK19" i="5"/>
  <c r="BL18" i="5"/>
  <c r="BK18" i="5"/>
  <c r="BL17" i="5"/>
  <c r="BK17" i="5"/>
  <c r="BL16" i="5"/>
  <c r="BK16" i="5"/>
  <c r="BL15" i="5"/>
  <c r="BK15" i="5"/>
  <c r="BL14" i="5"/>
  <c r="BK14" i="5"/>
  <c r="AV77" i="5"/>
  <c r="AU77" i="5"/>
  <c r="AV66" i="5"/>
  <c r="AU66" i="5"/>
  <c r="AV65" i="5"/>
  <c r="AU65" i="5"/>
  <c r="AV64" i="5"/>
  <c r="AU64" i="5"/>
  <c r="AV63" i="5"/>
  <c r="AU63" i="5"/>
  <c r="AV61" i="5"/>
  <c r="AU61" i="5"/>
  <c r="AV60" i="5"/>
  <c r="AU60" i="5"/>
  <c r="AV58" i="5"/>
  <c r="AU58" i="5"/>
  <c r="AV57" i="5"/>
  <c r="AU57" i="5"/>
  <c r="AV56" i="5"/>
  <c r="AU56" i="5"/>
  <c r="AV55" i="5"/>
  <c r="AU55" i="5"/>
  <c r="AV54" i="5"/>
  <c r="AU54" i="5"/>
  <c r="AV53" i="5"/>
  <c r="AU53" i="5"/>
  <c r="AV52" i="5"/>
  <c r="AU52" i="5"/>
  <c r="AV51" i="5"/>
  <c r="AU51" i="5"/>
  <c r="AV50" i="5"/>
  <c r="AU50" i="5"/>
  <c r="AV49" i="5"/>
  <c r="AU49" i="5"/>
  <c r="AV47" i="5"/>
  <c r="AU47" i="5"/>
  <c r="AV32" i="5"/>
  <c r="AU32" i="5"/>
  <c r="AV30" i="5"/>
  <c r="AU30" i="5"/>
  <c r="AV29" i="5"/>
  <c r="AU29" i="5"/>
  <c r="AV28" i="5"/>
  <c r="AU28" i="5"/>
  <c r="AV27" i="5"/>
  <c r="AU27" i="5"/>
  <c r="AV26" i="5"/>
  <c r="AU26" i="5"/>
  <c r="AV23" i="5"/>
  <c r="AU23" i="5"/>
  <c r="AV19" i="5"/>
  <c r="AU19" i="5"/>
  <c r="AV17" i="5"/>
  <c r="AU17" i="5"/>
  <c r="AV16" i="5"/>
  <c r="AU16" i="5"/>
  <c r="AV15" i="5"/>
  <c r="AU15" i="5"/>
  <c r="AV14" i="5"/>
  <c r="AU14" i="5"/>
  <c r="AB77" i="5"/>
  <c r="AA77" i="5"/>
  <c r="AB75" i="5"/>
  <c r="AA75" i="5"/>
  <c r="AB68" i="5"/>
  <c r="AA68" i="5"/>
  <c r="AB66" i="5"/>
  <c r="AA66" i="5"/>
  <c r="AB65" i="5"/>
  <c r="AA65" i="5"/>
  <c r="AB64" i="5"/>
  <c r="AA64" i="5"/>
  <c r="AB63" i="5"/>
  <c r="AA63" i="5"/>
  <c r="AB61" i="5"/>
  <c r="AA61" i="5"/>
  <c r="AB60" i="5"/>
  <c r="AA60" i="5"/>
  <c r="AB58" i="5"/>
  <c r="AA58" i="5"/>
  <c r="AB57" i="5"/>
  <c r="AA57" i="5"/>
  <c r="AB56" i="5"/>
  <c r="AA56" i="5"/>
  <c r="AB55" i="5"/>
  <c r="AA55" i="5"/>
  <c r="AB54" i="5"/>
  <c r="AA54" i="5"/>
  <c r="AB53" i="5"/>
  <c r="AA53" i="5"/>
  <c r="AB52" i="5"/>
  <c r="AA52" i="5"/>
  <c r="AB51" i="5"/>
  <c r="AA51" i="5"/>
  <c r="AB50" i="5"/>
  <c r="AA50" i="5"/>
  <c r="AB49" i="5"/>
  <c r="AA49" i="5"/>
  <c r="AB48" i="5"/>
  <c r="AA48" i="5"/>
  <c r="AB47" i="5"/>
  <c r="AA47" i="5"/>
  <c r="AB46" i="5"/>
  <c r="AA46" i="5"/>
  <c r="AB45" i="5"/>
  <c r="AA45" i="5"/>
  <c r="AB44" i="5"/>
  <c r="AA44" i="5"/>
  <c r="AB43" i="5"/>
  <c r="AA43" i="5"/>
  <c r="AB42" i="5"/>
  <c r="AA42" i="5"/>
  <c r="AB41" i="5"/>
  <c r="AA41" i="5"/>
  <c r="AB40" i="5"/>
  <c r="AA40" i="5"/>
  <c r="AB39" i="5"/>
  <c r="AA39" i="5"/>
  <c r="AB38" i="5"/>
  <c r="AA38" i="5"/>
  <c r="AB37" i="5"/>
  <c r="AA37" i="5"/>
  <c r="AB36" i="5"/>
  <c r="AA36" i="5"/>
  <c r="AB35" i="5"/>
  <c r="AA35" i="5"/>
  <c r="AB34" i="5"/>
  <c r="AA34" i="5"/>
  <c r="AB33" i="5"/>
  <c r="AA33" i="5"/>
  <c r="AB32" i="5"/>
  <c r="AA32" i="5"/>
  <c r="AB31" i="5"/>
  <c r="AA31" i="5"/>
  <c r="AB30" i="5"/>
  <c r="AA30" i="5"/>
  <c r="AB29" i="5"/>
  <c r="AA29" i="5"/>
  <c r="AB28" i="5"/>
  <c r="AA28" i="5"/>
  <c r="AB27" i="5"/>
  <c r="AA27" i="5"/>
  <c r="AB26" i="5"/>
  <c r="AA26" i="5"/>
  <c r="AB25" i="5"/>
  <c r="AA25" i="5"/>
  <c r="AB24" i="5"/>
  <c r="AA24" i="5"/>
  <c r="AB23" i="5"/>
  <c r="AA23" i="5"/>
  <c r="AB22" i="5"/>
  <c r="AA22" i="5"/>
  <c r="AB21" i="5"/>
  <c r="AA21" i="5"/>
  <c r="AB20" i="5"/>
  <c r="AA20" i="5"/>
  <c r="AB19" i="5"/>
  <c r="AA19" i="5"/>
  <c r="AB18" i="5"/>
  <c r="AA18" i="5"/>
  <c r="AB17" i="5"/>
  <c r="AA17" i="5"/>
  <c r="AB16" i="5"/>
  <c r="AA16" i="5"/>
  <c r="AB15" i="5"/>
  <c r="AA15" i="5"/>
  <c r="AB14" i="5"/>
  <c r="AA14" i="5"/>
  <c r="AF77" i="5"/>
  <c r="AE77" i="5"/>
  <c r="AE68" i="5"/>
  <c r="AE66" i="5"/>
  <c r="AE65" i="5"/>
  <c r="AE64" i="5"/>
  <c r="AE63" i="5"/>
  <c r="AE61" i="5"/>
  <c r="AE60" i="5"/>
  <c r="AE58" i="5"/>
  <c r="AE57" i="5"/>
  <c r="AE56" i="5"/>
  <c r="AE55" i="5"/>
  <c r="AE54" i="5"/>
  <c r="AE53" i="5"/>
  <c r="AE52" i="5"/>
  <c r="AE51" i="5"/>
  <c r="AE50" i="5"/>
  <c r="AE49" i="5"/>
  <c r="AE48" i="5"/>
  <c r="AE47" i="5"/>
  <c r="AE46" i="5"/>
  <c r="AE45" i="5"/>
  <c r="AE44" i="5"/>
  <c r="AE43" i="5"/>
  <c r="AE42" i="5"/>
  <c r="AE41" i="5"/>
  <c r="AE40" i="5"/>
  <c r="AE39" i="5"/>
  <c r="AE38" i="5"/>
  <c r="AE37" i="5"/>
  <c r="AE36" i="5"/>
  <c r="AE35" i="5"/>
  <c r="AE34" i="5"/>
  <c r="AE33" i="5"/>
  <c r="AE32" i="5"/>
  <c r="AE31" i="5"/>
  <c r="AE30" i="5"/>
  <c r="AE29" i="5"/>
  <c r="AE27" i="5"/>
  <c r="AE26" i="5"/>
  <c r="AE25" i="5"/>
  <c r="AE24" i="5"/>
  <c r="AE23" i="5"/>
  <c r="AE22" i="5"/>
  <c r="AE21" i="5"/>
  <c r="AE20" i="5"/>
  <c r="AE19" i="5"/>
  <c r="AE17" i="5"/>
  <c r="AE16" i="5"/>
  <c r="AE15" i="5"/>
  <c r="AE14" i="5"/>
  <c r="CO68" i="5"/>
  <c r="CN68" i="5"/>
  <c r="BX68" i="5"/>
  <c r="BW68" i="5"/>
  <c r="G68" i="5"/>
  <c r="F68" i="5"/>
  <c r="E68" i="5"/>
  <c r="D68" i="5"/>
  <c r="BX67" i="5"/>
  <c r="BW67" i="5"/>
  <c r="CO66" i="5"/>
  <c r="CN66" i="5"/>
  <c r="BX66" i="5"/>
  <c r="BW66" i="5"/>
  <c r="BH66" i="5"/>
  <c r="BG66" i="5"/>
  <c r="AR66" i="5"/>
  <c r="AQ66" i="5"/>
  <c r="G66" i="5"/>
  <c r="F66" i="5"/>
  <c r="E66" i="5"/>
  <c r="D66" i="5"/>
  <c r="CO65" i="5"/>
  <c r="CN65" i="5"/>
  <c r="BX65" i="5"/>
  <c r="BW65" i="5"/>
  <c r="BH65" i="5"/>
  <c r="BG65" i="5"/>
  <c r="AR65" i="5"/>
  <c r="AQ65" i="5"/>
  <c r="G65" i="5"/>
  <c r="F65" i="5"/>
  <c r="E65" i="5"/>
  <c r="D65" i="5"/>
  <c r="CO64" i="5"/>
  <c r="CN64" i="5"/>
  <c r="BX64" i="5"/>
  <c r="BW64" i="5"/>
  <c r="BH64" i="5"/>
  <c r="BG64" i="5"/>
  <c r="AR64" i="5"/>
  <c r="AQ64" i="5"/>
  <c r="G64" i="5"/>
  <c r="F64" i="5"/>
  <c r="E64" i="5"/>
  <c r="D64" i="5"/>
  <c r="CO63" i="5"/>
  <c r="CN63" i="5"/>
  <c r="BX63" i="5"/>
  <c r="BW63" i="5"/>
  <c r="BH63" i="5"/>
  <c r="BG63" i="5"/>
  <c r="AR63" i="5"/>
  <c r="AQ63" i="5"/>
  <c r="G63" i="5"/>
  <c r="F63" i="5"/>
  <c r="E63" i="5"/>
  <c r="D63" i="5"/>
  <c r="BX62" i="5"/>
  <c r="BW62" i="5"/>
  <c r="CO61" i="5"/>
  <c r="CN61" i="5"/>
  <c r="BX61" i="5"/>
  <c r="BW61" i="5"/>
  <c r="BH61" i="5"/>
  <c r="BG61" i="5"/>
  <c r="AR61" i="5"/>
  <c r="AQ61" i="5"/>
  <c r="G61" i="5"/>
  <c r="F61" i="5"/>
  <c r="E61" i="5"/>
  <c r="D61" i="5"/>
  <c r="CO60" i="5"/>
  <c r="CN60" i="5"/>
  <c r="BX60" i="5"/>
  <c r="BW60" i="5"/>
  <c r="BH60" i="5"/>
  <c r="BG60" i="5"/>
  <c r="AR60" i="5"/>
  <c r="AQ60" i="5"/>
  <c r="G60" i="5"/>
  <c r="F60" i="5"/>
  <c r="E60" i="5"/>
  <c r="D60" i="5"/>
  <c r="CO58" i="5"/>
  <c r="CN58" i="5"/>
  <c r="BX58" i="5"/>
  <c r="BW58" i="5"/>
  <c r="BH58" i="5"/>
  <c r="BG58" i="5"/>
  <c r="AR58" i="5"/>
  <c r="AQ58" i="5"/>
  <c r="G58" i="5"/>
  <c r="F58" i="5"/>
  <c r="E58" i="5"/>
  <c r="D58" i="5"/>
  <c r="CO57" i="5"/>
  <c r="CN57" i="5"/>
  <c r="BX57" i="5"/>
  <c r="BW57" i="5"/>
  <c r="BH57" i="5"/>
  <c r="BG57" i="5"/>
  <c r="AR57" i="5"/>
  <c r="AQ57" i="5"/>
  <c r="G57" i="5"/>
  <c r="F57" i="5"/>
  <c r="E57" i="5"/>
  <c r="D57" i="5"/>
  <c r="CO56" i="5"/>
  <c r="CN56" i="5"/>
  <c r="BX56" i="5"/>
  <c r="BW56" i="5"/>
  <c r="BH56" i="5"/>
  <c r="BG56" i="5"/>
  <c r="AR56" i="5"/>
  <c r="AQ56" i="5"/>
  <c r="G56" i="5"/>
  <c r="F56" i="5"/>
  <c r="E56" i="5"/>
  <c r="D56" i="5"/>
  <c r="CO55" i="5"/>
  <c r="CN55" i="5"/>
  <c r="BX55" i="5"/>
  <c r="BW55" i="5"/>
  <c r="BH55" i="5"/>
  <c r="BG55" i="5"/>
  <c r="AR55" i="5"/>
  <c r="AQ55" i="5"/>
  <c r="G55" i="5"/>
  <c r="F55" i="5"/>
  <c r="E55" i="5"/>
  <c r="D55" i="5"/>
  <c r="CO54" i="5"/>
  <c r="CN54" i="5"/>
  <c r="BX54" i="5"/>
  <c r="BW54" i="5"/>
  <c r="BH54" i="5"/>
  <c r="BG54" i="5"/>
  <c r="AR54" i="5"/>
  <c r="AQ54" i="5"/>
  <c r="G54" i="5"/>
  <c r="F54" i="5"/>
  <c r="E54" i="5"/>
  <c r="D54" i="5"/>
  <c r="CO53" i="5"/>
  <c r="CN53" i="5"/>
  <c r="BX53" i="5"/>
  <c r="BW53" i="5"/>
  <c r="BH53" i="5"/>
  <c r="BG53" i="5"/>
  <c r="AR53" i="5"/>
  <c r="AQ53" i="5"/>
  <c r="G53" i="5"/>
  <c r="F53" i="5"/>
  <c r="E53" i="5"/>
  <c r="D53" i="5"/>
  <c r="CO52" i="5"/>
  <c r="CN52" i="5"/>
  <c r="BX52" i="5"/>
  <c r="BW52" i="5"/>
  <c r="BH52" i="5"/>
  <c r="BG52" i="5"/>
  <c r="AR52" i="5"/>
  <c r="AQ52" i="5"/>
  <c r="G52" i="5"/>
  <c r="F52" i="5"/>
  <c r="E52" i="5"/>
  <c r="D52" i="5"/>
  <c r="CO51" i="5"/>
  <c r="CN51" i="5"/>
  <c r="BX51" i="5"/>
  <c r="BW51" i="5"/>
  <c r="BH51" i="5"/>
  <c r="BG51" i="5"/>
  <c r="AR51" i="5"/>
  <c r="AQ51" i="5"/>
  <c r="G51" i="5"/>
  <c r="F51" i="5"/>
  <c r="E51" i="5"/>
  <c r="D51" i="5"/>
  <c r="CO50" i="5"/>
  <c r="CN50" i="5"/>
  <c r="BX50" i="5"/>
  <c r="BW50" i="5"/>
  <c r="BH50" i="5"/>
  <c r="BG50" i="5"/>
  <c r="AR50" i="5"/>
  <c r="AQ50" i="5"/>
  <c r="G50" i="5"/>
  <c r="F50" i="5"/>
  <c r="E50" i="5"/>
  <c r="D50" i="5"/>
  <c r="CO49" i="5"/>
  <c r="CN49" i="5"/>
  <c r="BX49" i="5"/>
  <c r="BW49" i="5"/>
  <c r="BH49" i="5"/>
  <c r="BG49" i="5"/>
  <c r="AR49" i="5"/>
  <c r="AQ49" i="5"/>
  <c r="G49" i="5"/>
  <c r="F49" i="5"/>
  <c r="E49" i="5"/>
  <c r="D49" i="5"/>
  <c r="CO48" i="5"/>
  <c r="CN48" i="5"/>
  <c r="BX48" i="5"/>
  <c r="BW48" i="5"/>
  <c r="BH48" i="5"/>
  <c r="BG48" i="5"/>
  <c r="AR48" i="5"/>
  <c r="AQ48" i="5"/>
  <c r="G48" i="5"/>
  <c r="F48" i="5"/>
  <c r="E48" i="5"/>
  <c r="D48" i="5"/>
  <c r="CO47" i="5"/>
  <c r="CN47" i="5"/>
  <c r="BX47" i="5"/>
  <c r="BW47" i="5"/>
  <c r="BH47" i="5"/>
  <c r="BG47" i="5"/>
  <c r="AR47" i="5"/>
  <c r="AQ47" i="5"/>
  <c r="G47" i="5"/>
  <c r="F47" i="5"/>
  <c r="E47" i="5"/>
  <c r="D47" i="5"/>
  <c r="CO46" i="5"/>
  <c r="CN46" i="5"/>
  <c r="BX46" i="5"/>
  <c r="BW46" i="5"/>
  <c r="BH46" i="5"/>
  <c r="BG46" i="5"/>
  <c r="AR46" i="5"/>
  <c r="AQ46" i="5"/>
  <c r="G46" i="5"/>
  <c r="F46" i="5"/>
  <c r="E46" i="5"/>
  <c r="D46" i="5"/>
  <c r="CO45" i="5"/>
  <c r="CN45" i="5"/>
  <c r="BX45" i="5"/>
  <c r="BW45" i="5"/>
  <c r="BH45" i="5"/>
  <c r="BG45" i="5"/>
  <c r="AR45" i="5"/>
  <c r="AQ45" i="5"/>
  <c r="G45" i="5"/>
  <c r="F45" i="5"/>
  <c r="E45" i="5"/>
  <c r="D45" i="5"/>
  <c r="CO44" i="5"/>
  <c r="CN44" i="5"/>
  <c r="BX44" i="5"/>
  <c r="BW44" i="5"/>
  <c r="BH44" i="5"/>
  <c r="BG44" i="5"/>
  <c r="AR44" i="5"/>
  <c r="AQ44" i="5"/>
  <c r="G44" i="5"/>
  <c r="F44" i="5"/>
  <c r="E44" i="5"/>
  <c r="D44" i="5"/>
  <c r="CO43" i="5"/>
  <c r="CN43" i="5"/>
  <c r="BX43" i="5"/>
  <c r="BW43" i="5"/>
  <c r="BH43" i="5"/>
  <c r="BG43" i="5"/>
  <c r="AR43" i="5"/>
  <c r="AQ43" i="5"/>
  <c r="G43" i="5"/>
  <c r="F43" i="5"/>
  <c r="E43" i="5"/>
  <c r="D43" i="5"/>
  <c r="CO42" i="5"/>
  <c r="CN42" i="5"/>
  <c r="BX42" i="5"/>
  <c r="BW42" i="5"/>
  <c r="BH42" i="5"/>
  <c r="BG42" i="5"/>
  <c r="AR42" i="5"/>
  <c r="AQ42" i="5"/>
  <c r="G42" i="5"/>
  <c r="F42" i="5"/>
  <c r="E42" i="5"/>
  <c r="D42" i="5"/>
  <c r="CO41" i="5"/>
  <c r="CN41" i="5"/>
  <c r="BX41" i="5"/>
  <c r="BW41" i="5"/>
  <c r="BH41" i="5"/>
  <c r="BG41" i="5"/>
  <c r="AR41" i="5"/>
  <c r="AQ41" i="5"/>
  <c r="G41" i="5"/>
  <c r="F41" i="5"/>
  <c r="E41" i="5"/>
  <c r="D41" i="5"/>
  <c r="CO40" i="5"/>
  <c r="CN40" i="5"/>
  <c r="BX40" i="5"/>
  <c r="BW40" i="5"/>
  <c r="BH40" i="5"/>
  <c r="BG40" i="5"/>
  <c r="AR40" i="5"/>
  <c r="AQ40" i="5"/>
  <c r="G40" i="5"/>
  <c r="F40" i="5"/>
  <c r="E40" i="5"/>
  <c r="D40" i="5"/>
  <c r="CO39" i="5"/>
  <c r="CN39" i="5"/>
  <c r="BX39" i="5"/>
  <c r="BW39" i="5"/>
  <c r="BH39" i="5"/>
  <c r="BG39" i="5"/>
  <c r="AR39" i="5"/>
  <c r="AQ39" i="5"/>
  <c r="G39" i="5"/>
  <c r="F39" i="5"/>
  <c r="E39" i="5"/>
  <c r="D39" i="5"/>
  <c r="CO38" i="5"/>
  <c r="CN38" i="5"/>
  <c r="BX38" i="5"/>
  <c r="BW38" i="5"/>
  <c r="BH38" i="5"/>
  <c r="BG38" i="5"/>
  <c r="AR38" i="5"/>
  <c r="AQ38" i="5"/>
  <c r="G38" i="5"/>
  <c r="F38" i="5"/>
  <c r="E38" i="5"/>
  <c r="D38" i="5"/>
  <c r="CO37" i="5"/>
  <c r="CN37" i="5"/>
  <c r="BX37" i="5"/>
  <c r="BW37" i="5"/>
  <c r="BH37" i="5"/>
  <c r="BG37" i="5"/>
  <c r="AR37" i="5"/>
  <c r="AQ37" i="5"/>
  <c r="G37" i="5"/>
  <c r="F37" i="5"/>
  <c r="E37" i="5"/>
  <c r="D37" i="5"/>
  <c r="CO36" i="5"/>
  <c r="CN36" i="5"/>
  <c r="BX36" i="5"/>
  <c r="BW36" i="5"/>
  <c r="BH36" i="5"/>
  <c r="BG36" i="5"/>
  <c r="AR36" i="5"/>
  <c r="AQ36" i="5"/>
  <c r="G36" i="5"/>
  <c r="F36" i="5"/>
  <c r="E36" i="5"/>
  <c r="D36" i="5"/>
  <c r="CO35" i="5"/>
  <c r="CN35" i="5"/>
  <c r="BX35" i="5"/>
  <c r="BW35" i="5"/>
  <c r="BH35" i="5"/>
  <c r="BG35" i="5"/>
  <c r="AR35" i="5"/>
  <c r="AQ35" i="5"/>
  <c r="G35" i="5"/>
  <c r="F35" i="5"/>
  <c r="E35" i="5"/>
  <c r="D35" i="5"/>
  <c r="CO34" i="5"/>
  <c r="CN34" i="5"/>
  <c r="BX34" i="5"/>
  <c r="BW34" i="5"/>
  <c r="BH34" i="5"/>
  <c r="BG34" i="5"/>
  <c r="AR34" i="5"/>
  <c r="AQ34" i="5"/>
  <c r="G34" i="5"/>
  <c r="F34" i="5"/>
  <c r="E34" i="5"/>
  <c r="D34" i="5"/>
  <c r="CO33" i="5"/>
  <c r="CN33" i="5"/>
  <c r="BX33" i="5"/>
  <c r="BW33" i="5"/>
  <c r="BH33" i="5"/>
  <c r="BG33" i="5"/>
  <c r="AR33" i="5"/>
  <c r="AQ33" i="5"/>
  <c r="G33" i="5"/>
  <c r="F33" i="5"/>
  <c r="E33" i="5"/>
  <c r="D33" i="5"/>
  <c r="CO32" i="5"/>
  <c r="CN32" i="5"/>
  <c r="BX32" i="5"/>
  <c r="BW32" i="5"/>
  <c r="BH32" i="5"/>
  <c r="BG32" i="5"/>
  <c r="AR32" i="5"/>
  <c r="AQ32" i="5"/>
  <c r="G32" i="5"/>
  <c r="F32" i="5"/>
  <c r="E32" i="5"/>
  <c r="D32" i="5"/>
  <c r="CO31" i="5"/>
  <c r="CN31" i="5"/>
  <c r="BX31" i="5"/>
  <c r="BW31" i="5"/>
  <c r="BH31" i="5"/>
  <c r="BG31" i="5"/>
  <c r="AR31" i="5"/>
  <c r="AQ31" i="5"/>
  <c r="G31" i="5"/>
  <c r="F31" i="5"/>
  <c r="E31" i="5"/>
  <c r="D31" i="5"/>
  <c r="CO30" i="5"/>
  <c r="CN30" i="5"/>
  <c r="BX30" i="5"/>
  <c r="BW30" i="5"/>
  <c r="BH30" i="5"/>
  <c r="BG30" i="5"/>
  <c r="AR30" i="5"/>
  <c r="AQ30" i="5"/>
  <c r="G30" i="5"/>
  <c r="F30" i="5"/>
  <c r="E30" i="5"/>
  <c r="D30" i="5"/>
  <c r="CO29" i="5"/>
  <c r="CN29" i="5"/>
  <c r="BX29" i="5"/>
  <c r="BW29" i="5"/>
  <c r="BH29" i="5"/>
  <c r="BG29" i="5"/>
  <c r="AR29" i="5"/>
  <c r="AQ29" i="5"/>
  <c r="G29" i="5"/>
  <c r="F29" i="5"/>
  <c r="E29" i="5"/>
  <c r="D29" i="5"/>
  <c r="CO28" i="5"/>
  <c r="CN28" i="5"/>
  <c r="BX28" i="5"/>
  <c r="BW28" i="5"/>
  <c r="BH28" i="5"/>
  <c r="BG28" i="5"/>
  <c r="AR28" i="5"/>
  <c r="AQ28" i="5"/>
  <c r="G28" i="5"/>
  <c r="F28" i="5"/>
  <c r="E28" i="5"/>
  <c r="D28" i="5"/>
  <c r="CO27" i="5"/>
  <c r="CN27" i="5"/>
  <c r="BX27" i="5"/>
  <c r="BW27" i="5"/>
  <c r="BH27" i="5"/>
  <c r="BG27" i="5"/>
  <c r="AR27" i="5"/>
  <c r="AQ27" i="5"/>
  <c r="G27" i="5"/>
  <c r="F27" i="5"/>
  <c r="E27" i="5"/>
  <c r="D27" i="5"/>
  <c r="CO26" i="5"/>
  <c r="CN26" i="5"/>
  <c r="BX26" i="5"/>
  <c r="BW26" i="5"/>
  <c r="BH26" i="5"/>
  <c r="BG26" i="5"/>
  <c r="AR26" i="5"/>
  <c r="AQ26" i="5"/>
  <c r="G26" i="5"/>
  <c r="F26" i="5"/>
  <c r="E26" i="5"/>
  <c r="D26" i="5"/>
  <c r="CO25" i="5"/>
  <c r="CN25" i="5"/>
  <c r="BX25" i="5"/>
  <c r="BW25" i="5"/>
  <c r="BH25" i="5"/>
  <c r="BG25" i="5"/>
  <c r="AR25" i="5"/>
  <c r="AQ25" i="5"/>
  <c r="G25" i="5"/>
  <c r="F25" i="5"/>
  <c r="E25" i="5"/>
  <c r="D25" i="5"/>
  <c r="CO24" i="5"/>
  <c r="CN24" i="5"/>
  <c r="BX24" i="5"/>
  <c r="BW24" i="5"/>
  <c r="BH24" i="5"/>
  <c r="BG24" i="5"/>
  <c r="AR24" i="5"/>
  <c r="AQ24" i="5"/>
  <c r="G24" i="5"/>
  <c r="F24" i="5"/>
  <c r="E24" i="5"/>
  <c r="D24" i="5"/>
  <c r="CO23" i="5"/>
  <c r="CN23" i="5"/>
  <c r="BX23" i="5"/>
  <c r="BW23" i="5"/>
  <c r="BH23" i="5"/>
  <c r="BG23" i="5"/>
  <c r="AR23" i="5"/>
  <c r="AQ23" i="5"/>
  <c r="G23" i="5"/>
  <c r="F23" i="5"/>
  <c r="E23" i="5"/>
  <c r="D23" i="5"/>
  <c r="CO22" i="5"/>
  <c r="CN22" i="5"/>
  <c r="BX22" i="5"/>
  <c r="BW22" i="5"/>
  <c r="BH22" i="5"/>
  <c r="BG22" i="5"/>
  <c r="AR22" i="5"/>
  <c r="AQ22" i="5"/>
  <c r="G22" i="5"/>
  <c r="F22" i="5"/>
  <c r="E22" i="5"/>
  <c r="D22" i="5"/>
  <c r="CO21" i="5"/>
  <c r="CN21" i="5"/>
  <c r="BX21" i="5"/>
  <c r="BW21" i="5"/>
  <c r="BH21" i="5"/>
  <c r="BG21" i="5"/>
  <c r="AR21" i="5"/>
  <c r="AQ21" i="5"/>
  <c r="G21" i="5"/>
  <c r="F21" i="5"/>
  <c r="E21" i="5"/>
  <c r="D21" i="5"/>
  <c r="CO20" i="5"/>
  <c r="CN20" i="5"/>
  <c r="BX20" i="5"/>
  <c r="BW20" i="5"/>
  <c r="BH20" i="5"/>
  <c r="BG20" i="5"/>
  <c r="AR20" i="5"/>
  <c r="AQ20" i="5"/>
  <c r="G20" i="5"/>
  <c r="F20" i="5"/>
  <c r="E20" i="5"/>
  <c r="D20" i="5"/>
  <c r="CO19" i="5"/>
  <c r="CN19" i="5"/>
  <c r="BX19" i="5"/>
  <c r="BW19" i="5"/>
  <c r="BH19" i="5"/>
  <c r="BG19" i="5"/>
  <c r="AR19" i="5"/>
  <c r="AQ19" i="5"/>
  <c r="G19" i="5"/>
  <c r="F19" i="5"/>
  <c r="E19" i="5"/>
  <c r="D19" i="5"/>
  <c r="CO18" i="5"/>
  <c r="CN18" i="5"/>
  <c r="BX18" i="5"/>
  <c r="BW18" i="5"/>
  <c r="BH18" i="5"/>
  <c r="BG18" i="5"/>
  <c r="AR18" i="5"/>
  <c r="AQ18" i="5"/>
  <c r="G18" i="5"/>
  <c r="F18" i="5"/>
  <c r="E18" i="5"/>
  <c r="D18" i="5"/>
  <c r="CO17" i="5"/>
  <c r="CN17" i="5"/>
  <c r="BX17" i="5"/>
  <c r="BW17" i="5"/>
  <c r="BH17" i="5"/>
  <c r="BG17" i="5"/>
  <c r="AR17" i="5"/>
  <c r="AQ17" i="5"/>
  <c r="G17" i="5"/>
  <c r="F17" i="5"/>
  <c r="E17" i="5"/>
  <c r="D17" i="5"/>
  <c r="CO16" i="5"/>
  <c r="CN16" i="5"/>
  <c r="BX16" i="5"/>
  <c r="BW16" i="5"/>
  <c r="BH16" i="5"/>
  <c r="BG16" i="5"/>
  <c r="AR16" i="5"/>
  <c r="AQ16" i="5"/>
  <c r="G16" i="5"/>
  <c r="F16" i="5"/>
  <c r="E16" i="5"/>
  <c r="D16" i="5"/>
  <c r="CO15" i="5"/>
  <c r="CN15" i="5"/>
  <c r="BX15" i="5"/>
  <c r="BW15" i="5"/>
  <c r="BH15" i="5"/>
  <c r="BG15" i="5"/>
  <c r="AR15" i="5"/>
  <c r="AQ15" i="5"/>
  <c r="G15" i="5"/>
  <c r="F15" i="5"/>
  <c r="E15" i="5"/>
  <c r="D15" i="5"/>
  <c r="CO14" i="5"/>
  <c r="CN14" i="5"/>
  <c r="BX14" i="5"/>
  <c r="BW14" i="5"/>
  <c r="BH14" i="5"/>
  <c r="BG14" i="5"/>
  <c r="AR14" i="5"/>
  <c r="AQ14" i="5"/>
  <c r="G14" i="5"/>
  <c r="F14" i="5"/>
  <c r="E14" i="5"/>
  <c r="D14" i="5"/>
  <c r="X68" i="6"/>
  <c r="W68" i="6"/>
  <c r="D68" i="6"/>
  <c r="C68" i="6"/>
  <c r="X67" i="6"/>
  <c r="W67" i="6"/>
  <c r="D67" i="6"/>
  <c r="C67" i="6"/>
  <c r="X66" i="6"/>
  <c r="W66" i="6"/>
  <c r="D66" i="6"/>
  <c r="C66" i="6"/>
  <c r="X65" i="6"/>
  <c r="W65" i="6"/>
  <c r="D65" i="6"/>
  <c r="C65" i="6"/>
  <c r="X64" i="6"/>
  <c r="W64" i="6"/>
  <c r="D64" i="6"/>
  <c r="C64" i="6"/>
  <c r="X63" i="6"/>
  <c r="W63" i="6"/>
  <c r="D63" i="6"/>
  <c r="C63" i="6"/>
  <c r="X62" i="6"/>
  <c r="W62" i="6"/>
  <c r="D62" i="6"/>
  <c r="C62" i="6"/>
  <c r="X61" i="6"/>
  <c r="W61" i="6"/>
  <c r="D61" i="6"/>
  <c r="C61" i="6"/>
  <c r="X60" i="6"/>
  <c r="W60" i="6"/>
  <c r="D60" i="6"/>
  <c r="C60" i="6"/>
  <c r="X59" i="6"/>
  <c r="W59" i="6"/>
  <c r="D59" i="6"/>
  <c r="C59" i="6"/>
  <c r="X58" i="6"/>
  <c r="W58" i="6"/>
  <c r="D58" i="6"/>
  <c r="C58" i="6"/>
  <c r="X57" i="6"/>
  <c r="W57" i="6"/>
  <c r="D57" i="6"/>
  <c r="C57" i="6"/>
  <c r="X56" i="6"/>
  <c r="W56" i="6"/>
  <c r="D56" i="6"/>
  <c r="C56" i="6"/>
  <c r="X55" i="6"/>
  <c r="W55" i="6"/>
  <c r="D55" i="6"/>
  <c r="C55" i="6"/>
  <c r="X54" i="6"/>
  <c r="W54" i="6"/>
  <c r="D54" i="6"/>
  <c r="C54" i="6"/>
  <c r="X53" i="6"/>
  <c r="W53" i="6"/>
  <c r="D53" i="6"/>
  <c r="C53" i="6"/>
  <c r="X52" i="6"/>
  <c r="W52" i="6"/>
  <c r="D52" i="6"/>
  <c r="C52" i="6"/>
  <c r="X51" i="6"/>
  <c r="W51" i="6"/>
  <c r="D51" i="6"/>
  <c r="C51" i="6"/>
  <c r="X50" i="6"/>
  <c r="W50" i="6"/>
  <c r="D50" i="6"/>
  <c r="C50" i="6"/>
  <c r="X49" i="6"/>
  <c r="W49" i="6"/>
  <c r="D49" i="6"/>
  <c r="C49" i="6"/>
  <c r="X48" i="6"/>
  <c r="W48" i="6"/>
  <c r="D48" i="6"/>
  <c r="C48" i="6"/>
  <c r="X47" i="6"/>
  <c r="W47" i="6"/>
  <c r="D47" i="6"/>
  <c r="C47" i="6"/>
  <c r="X46" i="6"/>
  <c r="W46" i="6"/>
  <c r="D46" i="6"/>
  <c r="C46" i="6"/>
  <c r="X45" i="6"/>
  <c r="W45" i="6"/>
  <c r="D45" i="6"/>
  <c r="C45" i="6"/>
  <c r="X44" i="6"/>
  <c r="W44" i="6"/>
  <c r="D44" i="6"/>
  <c r="C44" i="6"/>
  <c r="X43" i="6"/>
  <c r="W43" i="6"/>
  <c r="D43" i="6"/>
  <c r="C43" i="6"/>
  <c r="X42" i="6"/>
  <c r="W42" i="6"/>
  <c r="D42" i="6"/>
  <c r="C42" i="6"/>
  <c r="X41" i="6"/>
  <c r="W41" i="6"/>
  <c r="D41" i="6"/>
  <c r="C41" i="6"/>
  <c r="X40" i="6"/>
  <c r="W40" i="6"/>
  <c r="D40" i="6"/>
  <c r="C40" i="6"/>
  <c r="X39" i="6"/>
  <c r="W39" i="6"/>
  <c r="D39" i="6"/>
  <c r="C39" i="6"/>
  <c r="X38" i="6"/>
  <c r="W38" i="6"/>
  <c r="D38" i="6"/>
  <c r="C38" i="6"/>
  <c r="X37" i="6"/>
  <c r="W37" i="6"/>
  <c r="D37" i="6"/>
  <c r="C37" i="6"/>
  <c r="X36" i="6"/>
  <c r="W36" i="6"/>
  <c r="D36" i="6"/>
  <c r="C36" i="6"/>
  <c r="X35" i="6"/>
  <c r="W35" i="6"/>
  <c r="D35" i="6"/>
  <c r="C35" i="6"/>
  <c r="X34" i="6"/>
  <c r="W34" i="6"/>
  <c r="D34" i="6"/>
  <c r="C34" i="6"/>
  <c r="X33" i="6"/>
  <c r="W33" i="6"/>
  <c r="D33" i="6"/>
  <c r="C33" i="6"/>
  <c r="X32" i="6"/>
  <c r="W32" i="6"/>
  <c r="D32" i="6"/>
  <c r="C32" i="6"/>
  <c r="X31" i="6"/>
  <c r="W31" i="6"/>
  <c r="D31" i="6"/>
  <c r="C31" i="6"/>
  <c r="X30" i="6"/>
  <c r="W30" i="6"/>
  <c r="D30" i="6"/>
  <c r="C30" i="6"/>
  <c r="X29" i="6"/>
  <c r="W29" i="6"/>
  <c r="D29" i="6"/>
  <c r="C29" i="6"/>
  <c r="X28" i="6"/>
  <c r="W28" i="6"/>
  <c r="D28" i="6"/>
  <c r="C28" i="6"/>
  <c r="X27" i="6"/>
  <c r="W27" i="6"/>
  <c r="D27" i="6"/>
  <c r="C27" i="6"/>
  <c r="X26" i="6"/>
  <c r="W26" i="6"/>
  <c r="D26" i="6"/>
  <c r="C26" i="6"/>
  <c r="X25" i="6"/>
  <c r="W25" i="6"/>
  <c r="D25" i="6"/>
  <c r="C25" i="6"/>
  <c r="X24" i="6"/>
  <c r="W24" i="6"/>
  <c r="D24" i="6"/>
  <c r="C24" i="6"/>
  <c r="X23" i="6"/>
  <c r="W23" i="6"/>
  <c r="D23" i="6"/>
  <c r="C23" i="6"/>
  <c r="X22" i="6"/>
  <c r="W22" i="6"/>
  <c r="D22" i="6"/>
  <c r="C22" i="6"/>
  <c r="X21" i="6"/>
  <c r="W21" i="6"/>
  <c r="D21" i="6"/>
  <c r="C21" i="6"/>
  <c r="X20" i="6"/>
  <c r="W20" i="6"/>
  <c r="D20" i="6"/>
  <c r="C20" i="6"/>
  <c r="X19" i="6"/>
  <c r="W19" i="6"/>
  <c r="D19" i="6"/>
  <c r="C19" i="6"/>
  <c r="X18" i="6"/>
  <c r="W18" i="6"/>
  <c r="D18" i="6"/>
  <c r="C18" i="6"/>
  <c r="X17" i="6"/>
  <c r="W17" i="6"/>
  <c r="D17" i="6"/>
  <c r="C17" i="6"/>
  <c r="X16" i="6"/>
  <c r="W16" i="6"/>
  <c r="D16" i="6"/>
  <c r="C16" i="6"/>
  <c r="X15" i="6"/>
  <c r="W15" i="6"/>
  <c r="D15" i="6"/>
  <c r="C15" i="6"/>
  <c r="X14" i="6"/>
  <c r="W14" i="6"/>
  <c r="D14" i="6"/>
  <c r="C14" i="6"/>
  <c r="F68" i="7"/>
  <c r="E68" i="7"/>
  <c r="D68" i="7"/>
  <c r="C68" i="7"/>
  <c r="F67" i="7"/>
  <c r="E67" i="7"/>
  <c r="D67" i="7"/>
  <c r="C67" i="7"/>
  <c r="F66" i="7"/>
  <c r="E66" i="7"/>
  <c r="D66" i="7"/>
  <c r="C66" i="7"/>
  <c r="F65" i="7"/>
  <c r="E65" i="7"/>
  <c r="D65" i="7"/>
  <c r="C65" i="7"/>
  <c r="F64" i="7"/>
  <c r="E64" i="7"/>
  <c r="D64" i="7"/>
  <c r="C64" i="7"/>
  <c r="F63" i="7"/>
  <c r="E63" i="7"/>
  <c r="D63" i="7"/>
  <c r="C63" i="7"/>
  <c r="F62" i="7"/>
  <c r="E62" i="7"/>
  <c r="D62" i="7"/>
  <c r="C62" i="7"/>
  <c r="F61" i="7"/>
  <c r="E61" i="7"/>
  <c r="D61" i="7"/>
  <c r="C61" i="7"/>
  <c r="F60" i="7"/>
  <c r="E60" i="7"/>
  <c r="D60" i="7"/>
  <c r="C60" i="7"/>
  <c r="F59" i="7"/>
  <c r="E59" i="7"/>
  <c r="D59" i="7"/>
  <c r="C59" i="7"/>
  <c r="F58" i="7"/>
  <c r="E58" i="7"/>
  <c r="D58" i="7"/>
  <c r="C58" i="7"/>
  <c r="F57" i="7"/>
  <c r="E57" i="7"/>
  <c r="D57" i="7"/>
  <c r="C57" i="7"/>
  <c r="F56" i="7"/>
  <c r="E56" i="7"/>
  <c r="D56" i="7"/>
  <c r="C56" i="7"/>
  <c r="F55" i="7"/>
  <c r="E55" i="7"/>
  <c r="D55" i="7"/>
  <c r="C55" i="7"/>
  <c r="F54" i="7"/>
  <c r="E54" i="7"/>
  <c r="D54" i="7"/>
  <c r="C54" i="7"/>
  <c r="F53" i="7"/>
  <c r="E53" i="7"/>
  <c r="D53" i="7"/>
  <c r="C53" i="7"/>
  <c r="F52" i="7"/>
  <c r="E52" i="7"/>
  <c r="D52" i="7"/>
  <c r="C52" i="7"/>
  <c r="F51" i="7"/>
  <c r="E51" i="7"/>
  <c r="D51" i="7"/>
  <c r="C51" i="7"/>
  <c r="F50" i="7"/>
  <c r="E50" i="7"/>
  <c r="D50" i="7"/>
  <c r="C50" i="7"/>
  <c r="F49" i="7"/>
  <c r="E49" i="7"/>
  <c r="D49" i="7"/>
  <c r="C49" i="7"/>
  <c r="F48" i="7"/>
  <c r="E48" i="7"/>
  <c r="D48" i="7"/>
  <c r="C48" i="7"/>
  <c r="F47" i="7"/>
  <c r="E47" i="7"/>
  <c r="D47" i="7"/>
  <c r="C47" i="7"/>
  <c r="F46" i="7"/>
  <c r="E46" i="7"/>
  <c r="D46" i="7"/>
  <c r="C46" i="7"/>
  <c r="F45" i="7"/>
  <c r="E45" i="7"/>
  <c r="D45" i="7"/>
  <c r="C45" i="7"/>
  <c r="F44" i="7"/>
  <c r="E44" i="7"/>
  <c r="D44" i="7"/>
  <c r="C44" i="7"/>
  <c r="F43" i="7"/>
  <c r="E43" i="7"/>
  <c r="D43" i="7"/>
  <c r="C43" i="7"/>
  <c r="F42" i="7"/>
  <c r="E42" i="7"/>
  <c r="D42" i="7"/>
  <c r="C42" i="7"/>
  <c r="F41" i="7"/>
  <c r="E41" i="7"/>
  <c r="D41" i="7"/>
  <c r="C41" i="7"/>
  <c r="F40" i="7"/>
  <c r="E40" i="7"/>
  <c r="D40" i="7"/>
  <c r="C40" i="7"/>
  <c r="F39" i="7"/>
  <c r="E39" i="7"/>
  <c r="D39" i="7"/>
  <c r="C39" i="7"/>
  <c r="F38" i="7"/>
  <c r="E38" i="7"/>
  <c r="D38" i="7"/>
  <c r="C38" i="7"/>
  <c r="F37" i="7"/>
  <c r="E37" i="7"/>
  <c r="D37" i="7"/>
  <c r="C37" i="7"/>
  <c r="F36" i="7"/>
  <c r="E36" i="7"/>
  <c r="D36" i="7"/>
  <c r="C36" i="7"/>
  <c r="F35" i="7"/>
  <c r="E35" i="7"/>
  <c r="D35" i="7"/>
  <c r="C35" i="7"/>
  <c r="F34" i="7"/>
  <c r="E34" i="7"/>
  <c r="D34" i="7"/>
  <c r="C34" i="7"/>
  <c r="F33" i="7"/>
  <c r="E33" i="7"/>
  <c r="D33" i="7"/>
  <c r="C33" i="7"/>
  <c r="F32" i="7"/>
  <c r="E32" i="7"/>
  <c r="D32" i="7"/>
  <c r="C32" i="7"/>
  <c r="F31" i="7"/>
  <c r="E31" i="7"/>
  <c r="D31" i="7"/>
  <c r="C31" i="7"/>
  <c r="F30" i="7"/>
  <c r="E30" i="7"/>
  <c r="D30" i="7"/>
  <c r="C30" i="7"/>
  <c r="F29" i="7"/>
  <c r="E29" i="7"/>
  <c r="D29" i="7"/>
  <c r="C29" i="7"/>
  <c r="F28" i="7"/>
  <c r="E28" i="7"/>
  <c r="D28" i="7"/>
  <c r="C28" i="7"/>
  <c r="F27" i="7"/>
  <c r="E27" i="7"/>
  <c r="D27" i="7"/>
  <c r="C27" i="7"/>
  <c r="F26" i="7"/>
  <c r="E26" i="7"/>
  <c r="D26" i="7"/>
  <c r="C26" i="7"/>
  <c r="F25" i="7"/>
  <c r="E25" i="7"/>
  <c r="D25" i="7"/>
  <c r="C25" i="7"/>
  <c r="F24" i="7"/>
  <c r="E24" i="7"/>
  <c r="D24" i="7"/>
  <c r="C24" i="7"/>
  <c r="F23" i="7"/>
  <c r="E23" i="7"/>
  <c r="D23" i="7"/>
  <c r="C23" i="7"/>
  <c r="F22" i="7"/>
  <c r="E22" i="7"/>
  <c r="D22" i="7"/>
  <c r="C22" i="7"/>
  <c r="F21" i="7"/>
  <c r="E21" i="7"/>
  <c r="D21" i="7"/>
  <c r="C21" i="7"/>
  <c r="F20" i="7"/>
  <c r="E20" i="7"/>
  <c r="D20" i="7"/>
  <c r="C20" i="7"/>
  <c r="F19" i="7"/>
  <c r="E19" i="7"/>
  <c r="D19" i="7"/>
  <c r="C19" i="7"/>
  <c r="F18" i="7"/>
  <c r="E18" i="7"/>
  <c r="D18" i="7"/>
  <c r="C18" i="7"/>
  <c r="F17" i="7"/>
  <c r="E17" i="7"/>
  <c r="D17" i="7"/>
  <c r="C17" i="7"/>
  <c r="F16" i="7"/>
  <c r="E16" i="7"/>
  <c r="D16" i="7"/>
  <c r="C16" i="7"/>
  <c r="F15" i="7"/>
  <c r="E15" i="7"/>
  <c r="D15" i="7"/>
  <c r="C15" i="7"/>
  <c r="F14" i="7"/>
  <c r="E14" i="7"/>
  <c r="D14" i="7"/>
  <c r="C14" i="7"/>
  <c r="E68" i="4"/>
  <c r="D68" i="4"/>
  <c r="E67" i="4"/>
  <c r="D67" i="4"/>
  <c r="E66" i="4"/>
  <c r="D66" i="4"/>
  <c r="E65" i="4"/>
  <c r="D65" i="4"/>
  <c r="E64" i="4"/>
  <c r="D64" i="4"/>
  <c r="E63" i="4"/>
  <c r="D63" i="4"/>
  <c r="E61" i="4"/>
  <c r="D61" i="4"/>
  <c r="E60" i="4"/>
  <c r="D60" i="4"/>
  <c r="E58" i="4"/>
  <c r="D58" i="4"/>
  <c r="E57" i="4"/>
  <c r="D57" i="4"/>
  <c r="E56" i="4"/>
  <c r="D56" i="4"/>
  <c r="E55" i="4"/>
  <c r="D55" i="4"/>
  <c r="E54" i="4"/>
  <c r="D54" i="4"/>
  <c r="E53" i="4"/>
  <c r="D53" i="4"/>
  <c r="E52" i="4"/>
  <c r="D52" i="4"/>
  <c r="E51" i="4"/>
  <c r="D51" i="4"/>
  <c r="E50" i="4"/>
  <c r="D50" i="4"/>
  <c r="E49" i="4"/>
  <c r="D49" i="4"/>
  <c r="E48" i="4"/>
  <c r="D48" i="4"/>
  <c r="E47" i="4"/>
  <c r="D47" i="4"/>
  <c r="E46" i="4"/>
  <c r="D46" i="4"/>
  <c r="E45" i="4"/>
  <c r="D45" i="4"/>
  <c r="E44" i="4"/>
  <c r="D44" i="4"/>
  <c r="E43" i="4"/>
  <c r="D43" i="4"/>
  <c r="E42" i="4"/>
  <c r="D42" i="4"/>
  <c r="E41" i="4"/>
  <c r="D41" i="4"/>
  <c r="E40" i="4"/>
  <c r="D40" i="4"/>
  <c r="E39" i="4"/>
  <c r="D39" i="4"/>
  <c r="E38" i="4"/>
  <c r="D38" i="4"/>
  <c r="E37" i="4"/>
  <c r="D37" i="4"/>
  <c r="E36" i="4"/>
  <c r="D36" i="4"/>
  <c r="E35" i="4"/>
  <c r="D35" i="4"/>
  <c r="E34" i="4"/>
  <c r="D34" i="4"/>
  <c r="E33" i="4"/>
  <c r="D33" i="4"/>
  <c r="E32" i="4"/>
  <c r="D32" i="4"/>
  <c r="E31" i="4"/>
  <c r="D31" i="4"/>
  <c r="E30" i="4"/>
  <c r="D30" i="4"/>
  <c r="E29" i="4"/>
  <c r="D29" i="4"/>
  <c r="E28" i="4"/>
  <c r="D28" i="4"/>
  <c r="E27" i="4"/>
  <c r="D27" i="4"/>
  <c r="E26" i="4"/>
  <c r="D26" i="4"/>
  <c r="E25" i="4"/>
  <c r="D25" i="4"/>
  <c r="E24" i="4"/>
  <c r="D24" i="4"/>
  <c r="E23" i="4"/>
  <c r="D23" i="4"/>
  <c r="E22" i="4"/>
  <c r="D22" i="4"/>
  <c r="E21" i="4"/>
  <c r="D21" i="4"/>
  <c r="E20" i="4"/>
  <c r="D20" i="4"/>
  <c r="E19" i="4"/>
  <c r="D19" i="4"/>
  <c r="E18" i="4"/>
  <c r="D18" i="4"/>
  <c r="E17" i="4"/>
  <c r="D17" i="4"/>
  <c r="E16" i="4"/>
  <c r="D16" i="4"/>
  <c r="E15" i="4"/>
  <c r="D15" i="4"/>
  <c r="E14" i="4"/>
  <c r="D14" i="4"/>
  <c r="I68" i="4"/>
  <c r="H68" i="4"/>
  <c r="I66" i="4"/>
  <c r="H66" i="4"/>
  <c r="I65" i="4"/>
  <c r="H65" i="4"/>
  <c r="I64" i="4"/>
  <c r="H64" i="4"/>
  <c r="I63" i="4"/>
  <c r="H63" i="4"/>
  <c r="I61" i="4"/>
  <c r="H61" i="4"/>
  <c r="I60" i="4"/>
  <c r="H60" i="4"/>
  <c r="I58" i="4"/>
  <c r="H58" i="4"/>
  <c r="I57" i="4"/>
  <c r="H57" i="4"/>
  <c r="I56" i="4"/>
  <c r="H56" i="4"/>
  <c r="I55" i="4"/>
  <c r="H55" i="4"/>
  <c r="I54" i="4"/>
  <c r="H54" i="4"/>
  <c r="I53" i="4"/>
  <c r="H53" i="4"/>
  <c r="I52" i="4"/>
  <c r="H52" i="4"/>
  <c r="I51" i="4"/>
  <c r="H51" i="4"/>
  <c r="I50" i="4"/>
  <c r="H50" i="4"/>
  <c r="I49" i="4"/>
  <c r="H49" i="4"/>
  <c r="I48" i="4"/>
  <c r="H48" i="4"/>
  <c r="I47" i="4"/>
  <c r="H47" i="4"/>
  <c r="I46" i="4"/>
  <c r="H46" i="4"/>
  <c r="I45" i="4"/>
  <c r="H45" i="4"/>
  <c r="I44" i="4"/>
  <c r="H44" i="4"/>
  <c r="I43" i="4"/>
  <c r="H43" i="4"/>
  <c r="I42" i="4"/>
  <c r="H42" i="4"/>
  <c r="I41" i="4"/>
  <c r="H41" i="4"/>
  <c r="I40" i="4"/>
  <c r="H40" i="4"/>
  <c r="I39" i="4"/>
  <c r="H39" i="4"/>
  <c r="I38" i="4"/>
  <c r="H38" i="4"/>
  <c r="I37" i="4"/>
  <c r="H37" i="4"/>
  <c r="I36" i="4"/>
  <c r="H36" i="4"/>
  <c r="I35" i="4"/>
  <c r="H35" i="4"/>
  <c r="I34" i="4"/>
  <c r="H34" i="4"/>
  <c r="I33" i="4"/>
  <c r="H33" i="4"/>
  <c r="I32" i="4"/>
  <c r="H32" i="4"/>
  <c r="H31" i="4"/>
  <c r="I30" i="4"/>
  <c r="H30" i="4"/>
  <c r="I29" i="4"/>
  <c r="H29" i="4"/>
  <c r="I28" i="4"/>
  <c r="H28" i="4"/>
  <c r="I27" i="4"/>
  <c r="H27" i="4"/>
  <c r="I26" i="4"/>
  <c r="H26" i="4"/>
  <c r="I25" i="4"/>
  <c r="H25" i="4"/>
  <c r="I24" i="4"/>
  <c r="H24" i="4"/>
  <c r="I23" i="4"/>
  <c r="H23" i="4"/>
  <c r="I22" i="4"/>
  <c r="H22" i="4"/>
  <c r="I21" i="4"/>
  <c r="H21" i="4"/>
  <c r="I20" i="4"/>
  <c r="H20" i="4"/>
  <c r="I19" i="4"/>
  <c r="H19" i="4"/>
  <c r="I18" i="4"/>
  <c r="H18" i="4"/>
  <c r="I17" i="4"/>
  <c r="H17" i="4"/>
  <c r="I16" i="4"/>
  <c r="H16" i="4"/>
  <c r="I15" i="4"/>
  <c r="H15" i="4"/>
  <c r="I14" i="4"/>
  <c r="H14" i="4"/>
  <c r="J56" i="7" l="1"/>
  <c r="I56" i="7"/>
  <c r="J52" i="7"/>
  <c r="I52" i="7"/>
  <c r="J29" i="7"/>
  <c r="I29" i="7"/>
  <c r="J28" i="7"/>
  <c r="I28" i="7"/>
  <c r="J25" i="7"/>
  <c r="I25" i="7"/>
  <c r="J22" i="7"/>
  <c r="I22" i="7"/>
  <c r="J15" i="7"/>
  <c r="I15" i="7"/>
  <c r="H68" i="7"/>
  <c r="G68" i="7"/>
  <c r="H67" i="7"/>
  <c r="G67" i="7"/>
  <c r="H66" i="7"/>
  <c r="G66" i="7"/>
  <c r="H65" i="7"/>
  <c r="G65" i="7"/>
  <c r="H64" i="7"/>
  <c r="G64" i="7"/>
  <c r="H63" i="7"/>
  <c r="G63" i="7"/>
  <c r="H61" i="7"/>
  <c r="G61" i="7"/>
  <c r="H60" i="7"/>
  <c r="G60" i="7"/>
  <c r="H58" i="7"/>
  <c r="G58" i="7"/>
  <c r="H57" i="7"/>
  <c r="G57" i="7"/>
  <c r="H56" i="7"/>
  <c r="G56" i="7"/>
  <c r="H55" i="7"/>
  <c r="G55" i="7"/>
  <c r="H54" i="7"/>
  <c r="G54" i="7"/>
  <c r="H53" i="7"/>
  <c r="G53" i="7"/>
  <c r="H52" i="7"/>
  <c r="G52" i="7"/>
  <c r="H51" i="7"/>
  <c r="G51" i="7"/>
  <c r="H50" i="7"/>
  <c r="G50" i="7"/>
  <c r="H49" i="7"/>
  <c r="G49" i="7"/>
  <c r="H48" i="7"/>
  <c r="G48" i="7"/>
  <c r="H47" i="7"/>
  <c r="G47" i="7"/>
  <c r="H46" i="7"/>
  <c r="G46" i="7"/>
  <c r="H45" i="7"/>
  <c r="G45" i="7"/>
  <c r="H44" i="7"/>
  <c r="G44" i="7"/>
  <c r="H43" i="7"/>
  <c r="G43" i="7"/>
  <c r="H42" i="7"/>
  <c r="G42" i="7"/>
  <c r="H41" i="7"/>
  <c r="G41" i="7"/>
  <c r="H40" i="7"/>
  <c r="G40" i="7"/>
  <c r="H39" i="7"/>
  <c r="G39" i="7"/>
  <c r="H38" i="7"/>
  <c r="G38" i="7"/>
  <c r="H37" i="7"/>
  <c r="G37" i="7"/>
  <c r="H36" i="7"/>
  <c r="G36" i="7"/>
  <c r="H35" i="7"/>
  <c r="G35" i="7"/>
  <c r="H34" i="7"/>
  <c r="G34" i="7"/>
  <c r="H33" i="7"/>
  <c r="G33" i="7"/>
  <c r="H32" i="7"/>
  <c r="G32" i="7"/>
  <c r="H31" i="7"/>
  <c r="G31" i="7"/>
  <c r="H30" i="7"/>
  <c r="G30" i="7"/>
  <c r="H29" i="7"/>
  <c r="G29" i="7"/>
  <c r="H28" i="7"/>
  <c r="G28" i="7"/>
  <c r="H27" i="7"/>
  <c r="G27" i="7"/>
  <c r="H26" i="7"/>
  <c r="G26" i="7"/>
  <c r="H25" i="7"/>
  <c r="G25" i="7"/>
  <c r="H24" i="7"/>
  <c r="G24" i="7"/>
  <c r="H23" i="7"/>
  <c r="G23" i="7"/>
  <c r="H22" i="7"/>
  <c r="G22" i="7"/>
  <c r="H21" i="7"/>
  <c r="G21" i="7"/>
  <c r="H20" i="7"/>
  <c r="G20" i="7"/>
  <c r="H19" i="7"/>
  <c r="G19" i="7"/>
  <c r="H18" i="7"/>
  <c r="G18" i="7"/>
  <c r="H17" i="7"/>
  <c r="G17" i="7"/>
  <c r="H16" i="7"/>
  <c r="G16" i="7"/>
  <c r="H15" i="7"/>
  <c r="G15" i="7"/>
  <c r="H14" i="7"/>
  <c r="G14" i="7"/>
  <c r="Z68" i="6"/>
  <c r="Y68" i="6"/>
  <c r="Z67" i="6"/>
  <c r="Y67" i="6"/>
  <c r="Z66" i="6"/>
  <c r="Y66" i="6"/>
  <c r="Z65" i="6"/>
  <c r="Y65" i="6"/>
  <c r="Z64" i="6"/>
  <c r="Y64" i="6"/>
  <c r="Z63" i="6"/>
  <c r="Y63" i="6"/>
  <c r="Z61" i="6"/>
  <c r="Y61" i="6"/>
  <c r="Z60" i="6"/>
  <c r="Y60" i="6"/>
  <c r="Z58" i="6"/>
  <c r="Y58" i="6"/>
  <c r="Z57" i="6"/>
  <c r="Y57" i="6"/>
  <c r="Z56" i="6"/>
  <c r="Y56" i="6"/>
  <c r="Z55" i="6"/>
  <c r="Y55" i="6"/>
  <c r="Z54" i="6"/>
  <c r="Y54" i="6"/>
  <c r="Z53" i="6"/>
  <c r="Y53" i="6"/>
  <c r="Z52" i="6"/>
  <c r="Y52" i="6"/>
  <c r="Z51" i="6"/>
  <c r="Y51" i="6"/>
  <c r="Z50" i="6"/>
  <c r="Y50" i="6"/>
  <c r="Z49" i="6"/>
  <c r="Y49" i="6"/>
  <c r="Z48" i="6"/>
  <c r="Y48" i="6"/>
  <c r="Z47" i="6"/>
  <c r="Y47" i="6"/>
  <c r="Z46" i="6"/>
  <c r="Y46" i="6"/>
  <c r="Z45" i="6"/>
  <c r="Y45" i="6"/>
  <c r="Z44" i="6"/>
  <c r="Y44" i="6"/>
  <c r="Z43" i="6"/>
  <c r="Y43" i="6"/>
  <c r="Z42" i="6"/>
  <c r="Y42" i="6"/>
  <c r="Z41" i="6"/>
  <c r="Y41" i="6"/>
  <c r="Z40" i="6"/>
  <c r="Y40" i="6"/>
  <c r="Z39" i="6"/>
  <c r="Y39" i="6"/>
  <c r="Z38" i="6"/>
  <c r="Y38" i="6"/>
  <c r="Z37" i="6"/>
  <c r="Y37" i="6"/>
  <c r="Z36" i="6"/>
  <c r="Y36" i="6"/>
  <c r="Z35" i="6"/>
  <c r="Y35" i="6"/>
  <c r="Z34" i="6"/>
  <c r="Y34" i="6"/>
  <c r="Z33" i="6"/>
  <c r="Y33" i="6"/>
  <c r="Z32" i="6"/>
  <c r="Y32" i="6"/>
  <c r="Z31" i="6"/>
  <c r="Y31" i="6"/>
  <c r="Z30" i="6"/>
  <c r="Y30" i="6"/>
  <c r="Z29" i="6"/>
  <c r="Y29" i="6"/>
  <c r="Z28" i="6"/>
  <c r="Y28" i="6"/>
  <c r="Z27" i="6"/>
  <c r="Y27" i="6"/>
  <c r="Z26" i="6"/>
  <c r="Y26" i="6"/>
  <c r="Z25" i="6"/>
  <c r="Y25" i="6"/>
  <c r="Z24" i="6"/>
  <c r="Y24" i="6"/>
  <c r="Z23" i="6"/>
  <c r="Y23" i="6"/>
  <c r="Z22" i="6"/>
  <c r="Y22" i="6"/>
  <c r="Z21" i="6"/>
  <c r="Y21" i="6"/>
  <c r="Z20" i="6"/>
  <c r="Y20" i="6"/>
  <c r="Z19" i="6"/>
  <c r="Y19" i="6"/>
  <c r="Z18" i="6"/>
  <c r="Y18" i="6"/>
  <c r="Z17" i="6"/>
  <c r="Y17" i="6"/>
  <c r="Z16" i="6"/>
  <c r="Y16" i="6"/>
  <c r="Z15" i="6"/>
  <c r="Y15" i="6"/>
  <c r="Z14" i="6"/>
  <c r="Y14" i="6"/>
  <c r="H68" i="6"/>
  <c r="G68" i="6"/>
  <c r="H67" i="6"/>
  <c r="G67" i="6"/>
  <c r="H66" i="6"/>
  <c r="G66" i="6"/>
  <c r="H65" i="6"/>
  <c r="G65" i="6"/>
  <c r="H64" i="6"/>
  <c r="G64" i="6"/>
  <c r="H63" i="6"/>
  <c r="G63" i="6"/>
  <c r="H61" i="6"/>
  <c r="G61" i="6"/>
  <c r="H60" i="6"/>
  <c r="G60" i="6"/>
  <c r="H58" i="6"/>
  <c r="G58" i="6"/>
  <c r="H57" i="6"/>
  <c r="G57" i="6"/>
  <c r="H56" i="6"/>
  <c r="G56" i="6"/>
  <c r="H55" i="6"/>
  <c r="G55" i="6"/>
  <c r="H54" i="6"/>
  <c r="G54" i="6"/>
  <c r="H53" i="6"/>
  <c r="G53" i="6"/>
  <c r="H52" i="6"/>
  <c r="G52" i="6"/>
  <c r="H51" i="6"/>
  <c r="G51" i="6"/>
  <c r="H50" i="6"/>
  <c r="G50" i="6"/>
  <c r="H49" i="6"/>
  <c r="G49" i="6"/>
  <c r="H48" i="6"/>
  <c r="G48" i="6"/>
  <c r="H47" i="6"/>
  <c r="G47" i="6"/>
  <c r="H46" i="6"/>
  <c r="G46" i="6"/>
  <c r="H45" i="6"/>
  <c r="G45" i="6"/>
  <c r="H44" i="6"/>
  <c r="G44" i="6"/>
  <c r="H43" i="6"/>
  <c r="G43" i="6"/>
  <c r="H42" i="6"/>
  <c r="G42" i="6"/>
  <c r="H41" i="6"/>
  <c r="G41" i="6"/>
  <c r="H40" i="6"/>
  <c r="G40" i="6"/>
  <c r="H39" i="6"/>
  <c r="G39" i="6"/>
  <c r="H38" i="6"/>
  <c r="G38" i="6"/>
  <c r="H37" i="6"/>
  <c r="G37" i="6"/>
  <c r="H36" i="6"/>
  <c r="G36" i="6"/>
  <c r="H35" i="6"/>
  <c r="G35" i="6"/>
  <c r="H34" i="6"/>
  <c r="G34" i="6"/>
  <c r="H33" i="6"/>
  <c r="G33" i="6"/>
  <c r="H32" i="6"/>
  <c r="G32" i="6"/>
  <c r="H31" i="6"/>
  <c r="G31" i="6"/>
  <c r="H30" i="6"/>
  <c r="G30" i="6"/>
  <c r="H29" i="6"/>
  <c r="G29" i="6"/>
  <c r="H28" i="6"/>
  <c r="G28" i="6"/>
  <c r="H27" i="6"/>
  <c r="G27" i="6"/>
  <c r="H26" i="6"/>
  <c r="G26" i="6"/>
  <c r="H25" i="6"/>
  <c r="G25" i="6"/>
  <c r="H24" i="6"/>
  <c r="G24" i="6"/>
  <c r="H23" i="6"/>
  <c r="G23" i="6"/>
  <c r="H22" i="6"/>
  <c r="G22" i="6"/>
  <c r="H21" i="6"/>
  <c r="G21" i="6"/>
  <c r="H20" i="6"/>
  <c r="G20" i="6"/>
  <c r="H19" i="6"/>
  <c r="G19" i="6"/>
  <c r="H18" i="6"/>
  <c r="G18" i="6"/>
  <c r="H17" i="6"/>
  <c r="G17" i="6"/>
  <c r="H16" i="6"/>
  <c r="G16" i="6"/>
  <c r="H15" i="6"/>
  <c r="G15" i="6"/>
  <c r="H14" i="6"/>
  <c r="G14" i="6"/>
  <c r="CQ68" i="5"/>
  <c r="CP68" i="5"/>
  <c r="CQ67" i="5"/>
  <c r="CP67" i="5"/>
  <c r="CQ66" i="5"/>
  <c r="CP66" i="5"/>
  <c r="CQ65" i="5"/>
  <c r="CP65" i="5"/>
  <c r="CQ64" i="5"/>
  <c r="CP64" i="5"/>
  <c r="CQ63" i="5"/>
  <c r="CP63" i="5"/>
  <c r="CQ61" i="5"/>
  <c r="CP61" i="5"/>
  <c r="CQ60" i="5"/>
  <c r="CP60" i="5"/>
  <c r="CQ58" i="5"/>
  <c r="CP58" i="5"/>
  <c r="CQ57" i="5"/>
  <c r="CP57" i="5"/>
  <c r="CQ56" i="5"/>
  <c r="CP56" i="5"/>
  <c r="CQ55" i="5"/>
  <c r="CP55" i="5"/>
  <c r="CQ54" i="5"/>
  <c r="CP54" i="5"/>
  <c r="CQ53" i="5"/>
  <c r="CP53" i="5"/>
  <c r="CQ52" i="5"/>
  <c r="CP52" i="5"/>
  <c r="CQ51" i="5"/>
  <c r="CP51" i="5"/>
  <c r="CQ50" i="5"/>
  <c r="CP50" i="5"/>
  <c r="CQ49" i="5"/>
  <c r="CP49" i="5"/>
  <c r="CQ48" i="5"/>
  <c r="CP48" i="5"/>
  <c r="CQ47" i="5"/>
  <c r="CP47" i="5"/>
  <c r="CQ46" i="5"/>
  <c r="CP46" i="5"/>
  <c r="CQ45" i="5"/>
  <c r="CP45" i="5"/>
  <c r="CQ44" i="5"/>
  <c r="CP44" i="5"/>
  <c r="CQ43" i="5"/>
  <c r="CP43" i="5"/>
  <c r="CQ42" i="5"/>
  <c r="CP42" i="5"/>
  <c r="CQ41" i="5"/>
  <c r="CP41" i="5"/>
  <c r="CQ40" i="5"/>
  <c r="CP40" i="5"/>
  <c r="CQ39" i="5"/>
  <c r="CP39" i="5"/>
  <c r="CQ38" i="5"/>
  <c r="CP38" i="5"/>
  <c r="CQ37" i="5"/>
  <c r="CP37" i="5"/>
  <c r="CQ36" i="5"/>
  <c r="CP36" i="5"/>
  <c r="CQ35" i="5"/>
  <c r="CP35" i="5"/>
  <c r="CQ34" i="5"/>
  <c r="CP34" i="5"/>
  <c r="CQ33" i="5"/>
  <c r="CP33" i="5"/>
  <c r="CQ32" i="5"/>
  <c r="CP32" i="5"/>
  <c r="CQ31" i="5"/>
  <c r="CP31" i="5"/>
  <c r="CQ30" i="5"/>
  <c r="CP30" i="5"/>
  <c r="CQ29" i="5"/>
  <c r="CP29" i="5"/>
  <c r="CQ28" i="5"/>
  <c r="CP28" i="5"/>
  <c r="CQ27" i="5"/>
  <c r="CP27" i="5"/>
  <c r="CQ26" i="5"/>
  <c r="CP26" i="5"/>
  <c r="CQ25" i="5"/>
  <c r="CP25" i="5"/>
  <c r="CQ24" i="5"/>
  <c r="CP24" i="5"/>
  <c r="CQ23" i="5"/>
  <c r="CP23" i="5"/>
  <c r="CQ22" i="5"/>
  <c r="CP22" i="5"/>
  <c r="CQ21" i="5"/>
  <c r="CP21" i="5"/>
  <c r="CQ20" i="5"/>
  <c r="CP20" i="5"/>
  <c r="CQ19" i="5"/>
  <c r="CP19" i="5"/>
  <c r="CQ18" i="5"/>
  <c r="CP18" i="5"/>
  <c r="CQ17" i="5"/>
  <c r="CP17" i="5"/>
  <c r="CQ16" i="5"/>
  <c r="CP16" i="5"/>
  <c r="CQ15" i="5"/>
  <c r="CP15" i="5"/>
  <c r="CQ14" i="5"/>
  <c r="CP14" i="5"/>
  <c r="BZ68" i="5"/>
  <c r="BY68" i="5"/>
  <c r="BZ67" i="5"/>
  <c r="BY67" i="5"/>
  <c r="BZ66" i="5"/>
  <c r="BY66" i="5"/>
  <c r="BZ65" i="5"/>
  <c r="BY65" i="5"/>
  <c r="BZ64" i="5"/>
  <c r="BY64" i="5"/>
  <c r="BZ63" i="5"/>
  <c r="BY63" i="5"/>
  <c r="BZ61" i="5"/>
  <c r="BY61" i="5"/>
  <c r="BZ60" i="5"/>
  <c r="BY60" i="5"/>
  <c r="BZ58" i="5"/>
  <c r="BY58" i="5"/>
  <c r="BZ57" i="5"/>
  <c r="BY57" i="5"/>
  <c r="BZ56" i="5"/>
  <c r="BY56" i="5"/>
  <c r="BZ55" i="5"/>
  <c r="BY55" i="5"/>
  <c r="BZ54" i="5"/>
  <c r="BY54" i="5"/>
  <c r="BZ53" i="5"/>
  <c r="BY53" i="5"/>
  <c r="BZ52" i="5"/>
  <c r="BY52" i="5"/>
  <c r="BZ51" i="5"/>
  <c r="BY51" i="5"/>
  <c r="BZ50" i="5"/>
  <c r="BY50" i="5"/>
  <c r="BZ49" i="5"/>
  <c r="BY49" i="5"/>
  <c r="BZ48" i="5"/>
  <c r="BY48" i="5"/>
  <c r="BZ47" i="5"/>
  <c r="BY47" i="5"/>
  <c r="BZ46" i="5"/>
  <c r="BY46" i="5"/>
  <c r="BZ45" i="5"/>
  <c r="BY45" i="5"/>
  <c r="BZ44" i="5"/>
  <c r="BY44" i="5"/>
  <c r="BZ43" i="5"/>
  <c r="BY43" i="5"/>
  <c r="BZ42" i="5"/>
  <c r="BY42" i="5"/>
  <c r="BZ41" i="5"/>
  <c r="BY41" i="5"/>
  <c r="BZ40" i="5"/>
  <c r="BY40" i="5"/>
  <c r="BZ39" i="5"/>
  <c r="BY39" i="5"/>
  <c r="BZ38" i="5"/>
  <c r="BY38" i="5"/>
  <c r="BZ37" i="5"/>
  <c r="BY37" i="5"/>
  <c r="BZ36" i="5"/>
  <c r="BY36" i="5"/>
  <c r="BZ35" i="5"/>
  <c r="BY35" i="5"/>
  <c r="BZ34" i="5"/>
  <c r="BY34" i="5"/>
  <c r="BZ33" i="5"/>
  <c r="BY33" i="5"/>
  <c r="BZ32" i="5"/>
  <c r="BY32" i="5"/>
  <c r="BZ31" i="5"/>
  <c r="BY31" i="5"/>
  <c r="BZ30" i="5"/>
  <c r="BY30" i="5"/>
  <c r="BZ29" i="5"/>
  <c r="BY29" i="5"/>
  <c r="BZ28" i="5"/>
  <c r="BY28" i="5"/>
  <c r="BZ27" i="5"/>
  <c r="BY27" i="5"/>
  <c r="BZ26" i="5"/>
  <c r="BY26" i="5"/>
  <c r="BZ25" i="5"/>
  <c r="BY25" i="5"/>
  <c r="BZ24" i="5"/>
  <c r="BY24" i="5"/>
  <c r="BZ23" i="5"/>
  <c r="BY23" i="5"/>
  <c r="BZ22" i="5"/>
  <c r="BY22" i="5"/>
  <c r="BZ21" i="5"/>
  <c r="BY21" i="5"/>
  <c r="BZ20" i="5"/>
  <c r="BY20" i="5"/>
  <c r="BZ19" i="5"/>
  <c r="BY19" i="5"/>
  <c r="BZ18" i="5"/>
  <c r="BY18" i="5"/>
  <c r="BZ17" i="5"/>
  <c r="BY17" i="5"/>
  <c r="BZ16" i="5"/>
  <c r="BY16" i="5"/>
  <c r="BZ15" i="5"/>
  <c r="BY15" i="5"/>
  <c r="BZ14" i="5"/>
  <c r="BY14" i="5"/>
  <c r="BJ68" i="5"/>
  <c r="BI68" i="5"/>
  <c r="BJ67" i="5"/>
  <c r="BI67" i="5"/>
  <c r="BJ66" i="5"/>
  <c r="BI66" i="5"/>
  <c r="BJ65" i="5"/>
  <c r="BI65" i="5"/>
  <c r="BJ64" i="5"/>
  <c r="BI64" i="5"/>
  <c r="BJ63" i="5"/>
  <c r="BI63" i="5"/>
  <c r="BJ61" i="5"/>
  <c r="BI61" i="5"/>
  <c r="BJ60" i="5"/>
  <c r="BI60" i="5"/>
  <c r="BJ58" i="5"/>
  <c r="BI58" i="5"/>
  <c r="BJ57" i="5"/>
  <c r="BI57" i="5"/>
  <c r="BJ56" i="5"/>
  <c r="BI56" i="5"/>
  <c r="BJ55" i="5"/>
  <c r="BI55" i="5"/>
  <c r="BJ54" i="5"/>
  <c r="BI54" i="5"/>
  <c r="BJ53" i="5"/>
  <c r="BI53" i="5"/>
  <c r="BJ52" i="5"/>
  <c r="BI52" i="5"/>
  <c r="BJ51" i="5"/>
  <c r="BI51" i="5"/>
  <c r="BJ50" i="5"/>
  <c r="BI50" i="5"/>
  <c r="BJ49" i="5"/>
  <c r="BI49" i="5"/>
  <c r="BJ48" i="5"/>
  <c r="BI48" i="5"/>
  <c r="BJ47" i="5"/>
  <c r="BI47" i="5"/>
  <c r="BJ46" i="5"/>
  <c r="BI46" i="5"/>
  <c r="BJ45" i="5"/>
  <c r="BI45" i="5"/>
  <c r="BJ44" i="5"/>
  <c r="BI44" i="5"/>
  <c r="BJ43" i="5"/>
  <c r="BI43" i="5"/>
  <c r="BJ42" i="5"/>
  <c r="BI42" i="5"/>
  <c r="BJ41" i="5"/>
  <c r="BI41" i="5"/>
  <c r="BJ40" i="5"/>
  <c r="BI40" i="5"/>
  <c r="BJ39" i="5"/>
  <c r="BI39" i="5"/>
  <c r="BJ38" i="5"/>
  <c r="BI38" i="5"/>
  <c r="BJ37" i="5"/>
  <c r="BI37" i="5"/>
  <c r="BJ36" i="5"/>
  <c r="BI36" i="5"/>
  <c r="BJ35" i="5"/>
  <c r="BI35" i="5"/>
  <c r="BJ34" i="5"/>
  <c r="BI34" i="5"/>
  <c r="BJ33" i="5"/>
  <c r="BI33" i="5"/>
  <c r="BJ32" i="5"/>
  <c r="BI32" i="5"/>
  <c r="BJ31" i="5"/>
  <c r="BI31" i="5"/>
  <c r="BJ30" i="5"/>
  <c r="BI30" i="5"/>
  <c r="BJ29" i="5"/>
  <c r="BI29" i="5"/>
  <c r="BJ28" i="5"/>
  <c r="BI28" i="5"/>
  <c r="BJ27" i="5"/>
  <c r="BI27" i="5"/>
  <c r="BJ26" i="5"/>
  <c r="BI26" i="5"/>
  <c r="BJ25" i="5"/>
  <c r="BI25" i="5"/>
  <c r="BJ24" i="5"/>
  <c r="BI24" i="5"/>
  <c r="BJ23" i="5"/>
  <c r="BI23" i="5"/>
  <c r="BJ22" i="5"/>
  <c r="BI22" i="5"/>
  <c r="BJ21" i="5"/>
  <c r="BI21" i="5"/>
  <c r="BJ20" i="5"/>
  <c r="BI20" i="5"/>
  <c r="BJ19" i="5"/>
  <c r="BI19" i="5"/>
  <c r="BJ18" i="5"/>
  <c r="BI18" i="5"/>
  <c r="BJ17" i="5"/>
  <c r="BI17" i="5"/>
  <c r="BJ16" i="5"/>
  <c r="BI16" i="5"/>
  <c r="BJ15" i="5"/>
  <c r="BI15" i="5"/>
  <c r="BJ14" i="5"/>
  <c r="BI14" i="5"/>
  <c r="AT68" i="5"/>
  <c r="AS68" i="5"/>
  <c r="AT67" i="5"/>
  <c r="AS67" i="5"/>
  <c r="AT66" i="5"/>
  <c r="AS66" i="5"/>
  <c r="AT65" i="5"/>
  <c r="AS65" i="5"/>
  <c r="AT64" i="5"/>
  <c r="AS64" i="5"/>
  <c r="AT63" i="5"/>
  <c r="AS63" i="5"/>
  <c r="AT61" i="5"/>
  <c r="AS61" i="5"/>
  <c r="AT60" i="5"/>
  <c r="AS60" i="5"/>
  <c r="AT58" i="5"/>
  <c r="AS58" i="5"/>
  <c r="AT57" i="5"/>
  <c r="AS57" i="5"/>
  <c r="AT56" i="5"/>
  <c r="AS56" i="5"/>
  <c r="AT55" i="5"/>
  <c r="AS55" i="5"/>
  <c r="AT54" i="5"/>
  <c r="AS54" i="5"/>
  <c r="AT53" i="5"/>
  <c r="AS53" i="5"/>
  <c r="AT52" i="5"/>
  <c r="AS52" i="5"/>
  <c r="AT51" i="5"/>
  <c r="AS51" i="5"/>
  <c r="AT50" i="5"/>
  <c r="AS50" i="5"/>
  <c r="AT49" i="5"/>
  <c r="AS49" i="5"/>
  <c r="AT48" i="5"/>
  <c r="AS48" i="5"/>
  <c r="AT47" i="5"/>
  <c r="AS47" i="5"/>
  <c r="AT46" i="5"/>
  <c r="AS46" i="5"/>
  <c r="AT45" i="5"/>
  <c r="AS45" i="5"/>
  <c r="AT44" i="5"/>
  <c r="AS44" i="5"/>
  <c r="AT43" i="5"/>
  <c r="AS43" i="5"/>
  <c r="AT42" i="5"/>
  <c r="AS42" i="5"/>
  <c r="AT41" i="5"/>
  <c r="AS41" i="5"/>
  <c r="AT40" i="5"/>
  <c r="AS40" i="5"/>
  <c r="AT39" i="5"/>
  <c r="AS39" i="5"/>
  <c r="AT38" i="5"/>
  <c r="AS38" i="5"/>
  <c r="AT37" i="5"/>
  <c r="AS37" i="5"/>
  <c r="AT36" i="5"/>
  <c r="AS36" i="5"/>
  <c r="AT35" i="5"/>
  <c r="AS35" i="5"/>
  <c r="AT34" i="5"/>
  <c r="AS34" i="5"/>
  <c r="AT33" i="5"/>
  <c r="AS33" i="5"/>
  <c r="AT32" i="5"/>
  <c r="AS32" i="5"/>
  <c r="AT31" i="5"/>
  <c r="AS31" i="5"/>
  <c r="AT30" i="5"/>
  <c r="AS30" i="5"/>
  <c r="AT29" i="5"/>
  <c r="AS29" i="5"/>
  <c r="AT28" i="5"/>
  <c r="AS28" i="5"/>
  <c r="AT27" i="5"/>
  <c r="AS27" i="5"/>
  <c r="AT26" i="5"/>
  <c r="AS26" i="5"/>
  <c r="AT25" i="5"/>
  <c r="AS25" i="5"/>
  <c r="AT24" i="5"/>
  <c r="AS24" i="5"/>
  <c r="AT23" i="5"/>
  <c r="AS23" i="5"/>
  <c r="AT22" i="5"/>
  <c r="AS22" i="5"/>
  <c r="AT21" i="5"/>
  <c r="AS21" i="5"/>
  <c r="AT20" i="5"/>
  <c r="AS20" i="5"/>
  <c r="AT19" i="5"/>
  <c r="AS19" i="5"/>
  <c r="AT18" i="5"/>
  <c r="AS18" i="5"/>
  <c r="AT17" i="5"/>
  <c r="AS17" i="5"/>
  <c r="AT16" i="5"/>
  <c r="AS16" i="5"/>
  <c r="AT15" i="5"/>
  <c r="AS15" i="5"/>
  <c r="AT14" i="5"/>
  <c r="AS14" i="5"/>
  <c r="AD68" i="5"/>
  <c r="AC68" i="5"/>
  <c r="AD67" i="5"/>
  <c r="AC67" i="5"/>
  <c r="AD66" i="5"/>
  <c r="AC66" i="5"/>
  <c r="AD65" i="5"/>
  <c r="AC65" i="5"/>
  <c r="AD64" i="5"/>
  <c r="AC64" i="5"/>
  <c r="AD63" i="5"/>
  <c r="AC63" i="5"/>
  <c r="AD61" i="5"/>
  <c r="AC61" i="5"/>
  <c r="AD60" i="5"/>
  <c r="AC60" i="5"/>
  <c r="AD58" i="5"/>
  <c r="AC58" i="5"/>
  <c r="AD57" i="5"/>
  <c r="AC57" i="5"/>
  <c r="AD56" i="5"/>
  <c r="AC56" i="5"/>
  <c r="AD55" i="5"/>
  <c r="AC55" i="5"/>
  <c r="AD54" i="5"/>
  <c r="AC54" i="5"/>
  <c r="AD53" i="5"/>
  <c r="AC53" i="5"/>
  <c r="AD52" i="5"/>
  <c r="AC52" i="5"/>
  <c r="AD51" i="5"/>
  <c r="AC51" i="5"/>
  <c r="AD50" i="5"/>
  <c r="AC50" i="5"/>
  <c r="AD49" i="5"/>
  <c r="AC49" i="5"/>
  <c r="AD48" i="5"/>
  <c r="AC48" i="5"/>
  <c r="AD47" i="5"/>
  <c r="AC47" i="5"/>
  <c r="AD46" i="5"/>
  <c r="AC46" i="5"/>
  <c r="AD45" i="5"/>
  <c r="AC45" i="5"/>
  <c r="AD44" i="5"/>
  <c r="AC44" i="5"/>
  <c r="AD43" i="5"/>
  <c r="AC43" i="5"/>
  <c r="AD42" i="5"/>
  <c r="AC42" i="5"/>
  <c r="AD41" i="5"/>
  <c r="AC41" i="5"/>
  <c r="AD40" i="5"/>
  <c r="AC40" i="5"/>
  <c r="AD39" i="5"/>
  <c r="AC39" i="5"/>
  <c r="AD38" i="5"/>
  <c r="AC38" i="5"/>
  <c r="AD37" i="5"/>
  <c r="AC37" i="5"/>
  <c r="AD36" i="5"/>
  <c r="AC36" i="5"/>
  <c r="AD35" i="5"/>
  <c r="AC35" i="5"/>
  <c r="AD34" i="5"/>
  <c r="AC34" i="5"/>
  <c r="AD33" i="5"/>
  <c r="AC33" i="5"/>
  <c r="AD32" i="5"/>
  <c r="AC32" i="5"/>
  <c r="AD31" i="5"/>
  <c r="AC31" i="5"/>
  <c r="AD30" i="5"/>
  <c r="AC30" i="5"/>
  <c r="AD29" i="5"/>
  <c r="AC29" i="5"/>
  <c r="AD28" i="5"/>
  <c r="AC28" i="5"/>
  <c r="AD27" i="5"/>
  <c r="AC27" i="5"/>
  <c r="AD26" i="5"/>
  <c r="AC26" i="5"/>
  <c r="AD25" i="5"/>
  <c r="AC25" i="5"/>
  <c r="AD24" i="5"/>
  <c r="AC24" i="5"/>
  <c r="AD23" i="5"/>
  <c r="AC23" i="5"/>
  <c r="AD22" i="5"/>
  <c r="AC22" i="5"/>
  <c r="AD21" i="5"/>
  <c r="AC21" i="5"/>
  <c r="AD20" i="5"/>
  <c r="AC20" i="5"/>
  <c r="AD19" i="5"/>
  <c r="AC19" i="5"/>
  <c r="AD18" i="5"/>
  <c r="AC18" i="5"/>
  <c r="AD17" i="5"/>
  <c r="AC17" i="5"/>
  <c r="AD16" i="5"/>
  <c r="AC16" i="5"/>
  <c r="AD15" i="5"/>
  <c r="AC15" i="5"/>
  <c r="AD14" i="5"/>
  <c r="AC14" i="5"/>
  <c r="I68" i="5"/>
  <c r="H68" i="5"/>
  <c r="I67" i="5"/>
  <c r="H67" i="5"/>
  <c r="I66" i="5"/>
  <c r="H66" i="5"/>
  <c r="I65" i="5"/>
  <c r="H65" i="5"/>
  <c r="I64" i="5"/>
  <c r="H64" i="5"/>
  <c r="I63" i="5"/>
  <c r="H63" i="5"/>
  <c r="I61" i="5"/>
  <c r="H61" i="5"/>
  <c r="I60" i="5"/>
  <c r="H60" i="5"/>
  <c r="I58" i="5"/>
  <c r="H58" i="5"/>
  <c r="I57" i="5"/>
  <c r="H57" i="5"/>
  <c r="I56" i="5"/>
  <c r="H56" i="5"/>
  <c r="I55" i="5"/>
  <c r="H55" i="5"/>
  <c r="I54" i="5"/>
  <c r="H54" i="5"/>
  <c r="I53" i="5"/>
  <c r="H53" i="5"/>
  <c r="I52" i="5"/>
  <c r="H52" i="5"/>
  <c r="I51" i="5"/>
  <c r="H51" i="5"/>
  <c r="I50" i="5"/>
  <c r="H50" i="5"/>
  <c r="I49" i="5"/>
  <c r="H49" i="5"/>
  <c r="I48" i="5"/>
  <c r="H48" i="5"/>
  <c r="I47" i="5"/>
  <c r="H47" i="5"/>
  <c r="I46" i="5"/>
  <c r="H46" i="5"/>
  <c r="I45" i="5"/>
  <c r="H45" i="5"/>
  <c r="I44" i="5"/>
  <c r="H44" i="5"/>
  <c r="I43" i="5"/>
  <c r="H43" i="5"/>
  <c r="I42" i="5"/>
  <c r="H42" i="5"/>
  <c r="I41" i="5"/>
  <c r="H41" i="5"/>
  <c r="I40" i="5"/>
  <c r="H40" i="5"/>
  <c r="I39" i="5"/>
  <c r="H39" i="5"/>
  <c r="I38" i="5"/>
  <c r="H38" i="5"/>
  <c r="I37" i="5"/>
  <c r="H37" i="5"/>
  <c r="I36" i="5"/>
  <c r="H36" i="5"/>
  <c r="I35" i="5"/>
  <c r="H35" i="5"/>
  <c r="I34" i="5"/>
  <c r="H34" i="5"/>
  <c r="I33" i="5"/>
  <c r="H33" i="5"/>
  <c r="I32" i="5"/>
  <c r="H32" i="5"/>
  <c r="I31" i="5"/>
  <c r="H31" i="5"/>
  <c r="I30" i="5"/>
  <c r="H30" i="5"/>
  <c r="I29" i="5"/>
  <c r="H29" i="5"/>
  <c r="I28" i="5"/>
  <c r="H28" i="5"/>
  <c r="I27" i="5"/>
  <c r="H27" i="5"/>
  <c r="I26" i="5"/>
  <c r="H26" i="5"/>
  <c r="I25" i="5"/>
  <c r="H25" i="5"/>
  <c r="I24" i="5"/>
  <c r="H24" i="5"/>
  <c r="I23" i="5"/>
  <c r="H23" i="5"/>
  <c r="I22" i="5"/>
  <c r="H22" i="5"/>
  <c r="I21" i="5"/>
  <c r="H21" i="5"/>
  <c r="I20" i="5"/>
  <c r="H20" i="5"/>
  <c r="I19" i="5"/>
  <c r="H19" i="5"/>
  <c r="I18" i="5"/>
  <c r="H18" i="5"/>
  <c r="I17" i="5"/>
  <c r="H17" i="5"/>
  <c r="I16" i="5"/>
  <c r="H16" i="5"/>
  <c r="I15" i="5"/>
  <c r="H15" i="5"/>
  <c r="I14" i="5"/>
  <c r="H14" i="5"/>
  <c r="G68" i="4"/>
  <c r="F68" i="4"/>
  <c r="G67" i="4"/>
  <c r="F67" i="4"/>
  <c r="G66" i="4"/>
  <c r="F66" i="4"/>
  <c r="G65" i="4"/>
  <c r="F65" i="4"/>
  <c r="G64" i="4"/>
  <c r="F64" i="4"/>
  <c r="G63" i="4"/>
  <c r="F63" i="4"/>
  <c r="G61" i="4"/>
  <c r="F61" i="4"/>
  <c r="G60" i="4"/>
  <c r="F60" i="4"/>
  <c r="G58" i="4"/>
  <c r="F58" i="4"/>
  <c r="G57" i="4"/>
  <c r="F57" i="4"/>
  <c r="G56" i="4"/>
  <c r="F56" i="4"/>
  <c r="G55" i="4"/>
  <c r="F55" i="4"/>
  <c r="G54" i="4"/>
  <c r="F54" i="4"/>
  <c r="G53" i="4"/>
  <c r="F53" i="4"/>
  <c r="G52" i="4"/>
  <c r="F52" i="4"/>
  <c r="G51" i="4"/>
  <c r="F51" i="4"/>
  <c r="G50" i="4"/>
  <c r="F50" i="4"/>
  <c r="G49" i="4"/>
  <c r="F49" i="4"/>
  <c r="G48" i="4"/>
  <c r="F48" i="4"/>
  <c r="G47" i="4"/>
  <c r="F47" i="4"/>
  <c r="G46" i="4"/>
  <c r="F46" i="4"/>
  <c r="G45" i="4"/>
  <c r="F45" i="4"/>
  <c r="G44" i="4"/>
  <c r="F44" i="4"/>
  <c r="G43" i="4"/>
  <c r="F43" i="4"/>
  <c r="G42" i="4"/>
  <c r="F42" i="4"/>
  <c r="G41" i="4"/>
  <c r="F41" i="4"/>
  <c r="G40" i="4"/>
  <c r="F40" i="4"/>
  <c r="G39" i="4"/>
  <c r="F39" i="4"/>
  <c r="G38" i="4"/>
  <c r="F38" i="4"/>
  <c r="G37" i="4"/>
  <c r="F37" i="4"/>
  <c r="G36" i="4"/>
  <c r="F36" i="4"/>
  <c r="G35" i="4"/>
  <c r="F35" i="4"/>
  <c r="G34" i="4"/>
  <c r="F34" i="4"/>
  <c r="G33" i="4"/>
  <c r="F33" i="4"/>
  <c r="G32" i="4"/>
  <c r="F32" i="4"/>
  <c r="G31" i="4"/>
  <c r="F31" i="4"/>
  <c r="G30" i="4"/>
  <c r="F30" i="4"/>
  <c r="G29" i="4"/>
  <c r="F29" i="4"/>
  <c r="G28" i="4"/>
  <c r="F28" i="4"/>
  <c r="G27" i="4"/>
  <c r="F27" i="4"/>
  <c r="G26" i="4"/>
  <c r="F26" i="4"/>
  <c r="G25" i="4"/>
  <c r="F25" i="4"/>
  <c r="G24" i="4"/>
  <c r="F24" i="4"/>
  <c r="G23" i="4"/>
  <c r="F23" i="4"/>
  <c r="G22" i="4"/>
  <c r="F22" i="4"/>
  <c r="G21" i="4"/>
  <c r="F21" i="4"/>
  <c r="G20" i="4"/>
  <c r="F20" i="4"/>
  <c r="G19" i="4"/>
  <c r="F19" i="4"/>
  <c r="G18" i="4"/>
  <c r="F18" i="4"/>
  <c r="G17" i="4"/>
  <c r="F17" i="4"/>
  <c r="G16" i="4"/>
  <c r="F16" i="4"/>
  <c r="G15" i="4"/>
  <c r="F15" i="4"/>
  <c r="G14" i="4"/>
  <c r="F14" i="4"/>
  <c r="AM68" i="3" l="1"/>
  <c r="AM67" i="3"/>
  <c r="AM66" i="3"/>
  <c r="AM65" i="3"/>
  <c r="AM64" i="3"/>
  <c r="AM63" i="3"/>
  <c r="AM62" i="3"/>
  <c r="AM61" i="3"/>
  <c r="AM60" i="3"/>
  <c r="AM59" i="3"/>
  <c r="AM58" i="3"/>
  <c r="AM57" i="3"/>
  <c r="AM56" i="3"/>
  <c r="AM55" i="3"/>
  <c r="AM54" i="3"/>
  <c r="AM53" i="3"/>
  <c r="AM52" i="3"/>
  <c r="AM51" i="3"/>
  <c r="AM50" i="3"/>
  <c r="AM49" i="3"/>
  <c r="AM48" i="3"/>
  <c r="AM47" i="3"/>
  <c r="AM46" i="3"/>
  <c r="AM45" i="3"/>
  <c r="AM44" i="3"/>
  <c r="AM43" i="3"/>
  <c r="AM42" i="3"/>
  <c r="AM41" i="3"/>
  <c r="AM40" i="3"/>
  <c r="AM39" i="3"/>
  <c r="AM38" i="3"/>
  <c r="AM37" i="3"/>
  <c r="AM36" i="3"/>
  <c r="AM35" i="3"/>
  <c r="AM34" i="3"/>
  <c r="AM33" i="3"/>
  <c r="AM32" i="3"/>
  <c r="AM31" i="3"/>
  <c r="AM30" i="3"/>
  <c r="AM29" i="3"/>
  <c r="AM28" i="3"/>
  <c r="AM27" i="3"/>
  <c r="AM26" i="3"/>
  <c r="AM25" i="3"/>
  <c r="AM24" i="3"/>
  <c r="AM23" i="3"/>
  <c r="AM22" i="3"/>
  <c r="AM21" i="3"/>
  <c r="AM20" i="3"/>
  <c r="AM19" i="3"/>
  <c r="AM18" i="3"/>
  <c r="AM17" i="3"/>
  <c r="AM16" i="3"/>
  <c r="AM15" i="3"/>
  <c r="AM14" i="3"/>
  <c r="CS75" i="5"/>
  <c r="BH77" i="5"/>
  <c r="BG77" i="5"/>
  <c r="BH75" i="5"/>
  <c r="BG75" i="5"/>
  <c r="AR77" i="5"/>
  <c r="AQ77" i="5"/>
  <c r="AR75" i="5"/>
  <c r="AQ75" i="5"/>
  <c r="E77" i="5"/>
  <c r="D77" i="5"/>
  <c r="G75" i="5"/>
  <c r="F75" i="5"/>
  <c r="E75" i="5"/>
  <c r="D75" i="5"/>
  <c r="AN68" i="3"/>
  <c r="AN67" i="3"/>
  <c r="AN66" i="3"/>
  <c r="AN65" i="3"/>
  <c r="AN63" i="3"/>
  <c r="AN62" i="3"/>
  <c r="AN61" i="3"/>
  <c r="AN59" i="3"/>
  <c r="AN58" i="3"/>
  <c r="AN53" i="3"/>
  <c r="AN51" i="3"/>
  <c r="AN32" i="3"/>
  <c r="N77" i="7"/>
  <c r="M77" i="7"/>
  <c r="L77" i="7"/>
  <c r="K77" i="7"/>
  <c r="K77" i="5"/>
  <c r="J77" i="5"/>
  <c r="I77" i="4"/>
  <c r="N68" i="7"/>
  <c r="M68" i="7"/>
  <c r="K68" i="7"/>
  <c r="N67" i="7"/>
  <c r="M67" i="7"/>
  <c r="K67" i="7"/>
  <c r="N66" i="7"/>
  <c r="M66" i="7"/>
  <c r="K66" i="7"/>
  <c r="N65" i="7"/>
  <c r="M65" i="7"/>
  <c r="K65" i="7"/>
  <c r="N64" i="7"/>
  <c r="M64" i="7"/>
  <c r="N63" i="7"/>
  <c r="M63" i="7"/>
  <c r="N62" i="7"/>
  <c r="M62" i="7"/>
  <c r="K62" i="7"/>
  <c r="N61" i="7"/>
  <c r="M61" i="7"/>
  <c r="N60" i="7"/>
  <c r="M60" i="7"/>
  <c r="K60" i="7"/>
  <c r="N59" i="7"/>
  <c r="M59" i="7"/>
  <c r="N58" i="7"/>
  <c r="M58" i="7"/>
  <c r="K58" i="7"/>
  <c r="N57" i="7"/>
  <c r="M57" i="7"/>
  <c r="N55" i="7"/>
  <c r="M55" i="7"/>
  <c r="K55" i="7"/>
  <c r="N54" i="7"/>
  <c r="M54" i="7"/>
  <c r="N53" i="7"/>
  <c r="M53" i="7"/>
  <c r="N51" i="7"/>
  <c r="M51" i="7"/>
  <c r="N50" i="7"/>
  <c r="M50" i="7"/>
  <c r="K50" i="7"/>
  <c r="N49" i="7"/>
  <c r="M49" i="7"/>
  <c r="K49" i="7"/>
  <c r="N48" i="7"/>
  <c r="M48" i="7"/>
  <c r="N47" i="7"/>
  <c r="M47" i="7"/>
  <c r="N46" i="7"/>
  <c r="M46" i="7"/>
  <c r="K46" i="7"/>
  <c r="N44" i="7"/>
  <c r="M44" i="7"/>
  <c r="N43" i="7"/>
  <c r="M43" i="7"/>
  <c r="N42" i="7"/>
  <c r="M42" i="7"/>
  <c r="N40" i="7"/>
  <c r="M40" i="7"/>
  <c r="N39" i="7"/>
  <c r="M39" i="7"/>
  <c r="N38" i="7"/>
  <c r="M38" i="7"/>
  <c r="N36" i="7"/>
  <c r="M36" i="7"/>
  <c r="N35" i="7"/>
  <c r="M35" i="7"/>
  <c r="N34" i="7"/>
  <c r="M34" i="7"/>
  <c r="N33" i="7"/>
  <c r="M33" i="7"/>
  <c r="N32" i="7"/>
  <c r="M32" i="7"/>
  <c r="K32" i="7"/>
  <c r="N31" i="7"/>
  <c r="M31" i="7"/>
  <c r="N30" i="7"/>
  <c r="M30" i="7"/>
  <c r="K30" i="7"/>
  <c r="N28" i="7"/>
  <c r="M28" i="7"/>
  <c r="N27" i="7"/>
  <c r="M27" i="7"/>
  <c r="K27" i="7"/>
  <c r="N26" i="7"/>
  <c r="M26" i="7"/>
  <c r="N24" i="7"/>
  <c r="M24" i="7"/>
  <c r="N23" i="7"/>
  <c r="M23" i="7"/>
  <c r="K23" i="7"/>
  <c r="N21" i="7"/>
  <c r="M21" i="7"/>
  <c r="N20" i="7"/>
  <c r="M20" i="7"/>
  <c r="N19" i="7"/>
  <c r="M19" i="7"/>
  <c r="N18" i="7"/>
  <c r="M18" i="7"/>
  <c r="L18" i="7"/>
  <c r="K18" i="7"/>
  <c r="N17" i="7"/>
  <c r="M17" i="7"/>
  <c r="N16" i="7"/>
  <c r="M16" i="7"/>
  <c r="K16" i="7"/>
  <c r="M68" i="5"/>
  <c r="L68" i="5"/>
  <c r="K68" i="5"/>
  <c r="J68" i="5"/>
  <c r="M66" i="5"/>
  <c r="L66" i="5"/>
  <c r="K66" i="5"/>
  <c r="J66" i="5"/>
  <c r="M65" i="5"/>
  <c r="L65" i="5"/>
  <c r="K65" i="5"/>
  <c r="J65" i="5"/>
  <c r="M64" i="5"/>
  <c r="L64" i="5"/>
  <c r="K64" i="5"/>
  <c r="J64" i="5"/>
  <c r="M63" i="5"/>
  <c r="L63" i="5"/>
  <c r="K63" i="5"/>
  <c r="J63" i="5"/>
  <c r="M61" i="5"/>
  <c r="L61" i="5"/>
  <c r="K61" i="5"/>
  <c r="J61" i="5"/>
  <c r="M60" i="5"/>
  <c r="L60" i="5"/>
  <c r="K60" i="5"/>
  <c r="J60" i="5"/>
  <c r="M58" i="5"/>
  <c r="L58" i="5"/>
  <c r="K58" i="5"/>
  <c r="J58" i="5"/>
  <c r="M57" i="5"/>
  <c r="L57" i="5"/>
  <c r="K57" i="5"/>
  <c r="J57" i="5"/>
  <c r="M56" i="5"/>
  <c r="L56" i="5"/>
  <c r="K56" i="5"/>
  <c r="J56" i="5"/>
  <c r="M55" i="5"/>
  <c r="L55" i="5"/>
  <c r="K55" i="5"/>
  <c r="J55" i="5"/>
  <c r="M53" i="5"/>
  <c r="L53" i="5"/>
  <c r="K53" i="5"/>
  <c r="J53" i="5"/>
  <c r="M52" i="5"/>
  <c r="L52" i="5"/>
  <c r="K52" i="5"/>
  <c r="J52" i="5"/>
  <c r="M51" i="5"/>
  <c r="L51" i="5"/>
  <c r="K51" i="5"/>
  <c r="J51" i="5"/>
  <c r="M50" i="5"/>
  <c r="L50" i="5"/>
  <c r="K50" i="5"/>
  <c r="J50" i="5"/>
  <c r="M49" i="5"/>
  <c r="L49" i="5"/>
  <c r="K49" i="5"/>
  <c r="J49" i="5"/>
  <c r="M47" i="5"/>
  <c r="L47" i="5"/>
  <c r="K47" i="5"/>
  <c r="J47" i="5"/>
  <c r="L40" i="5"/>
  <c r="M32" i="5"/>
  <c r="L32" i="5"/>
  <c r="K32" i="5"/>
  <c r="J32" i="5"/>
  <c r="M30" i="5"/>
  <c r="L30" i="5"/>
  <c r="K30" i="5"/>
  <c r="J30" i="5"/>
  <c r="L29" i="5"/>
  <c r="L28" i="5"/>
  <c r="M27" i="5"/>
  <c r="L27" i="5"/>
  <c r="K27" i="5"/>
  <c r="J27" i="5"/>
  <c r="M26" i="5"/>
  <c r="L26" i="5"/>
  <c r="K26" i="5"/>
  <c r="J26" i="5"/>
  <c r="M23" i="5"/>
  <c r="L23" i="5"/>
  <c r="K23" i="5"/>
  <c r="J23" i="5"/>
  <c r="M19" i="5"/>
  <c r="L19" i="5"/>
  <c r="K19" i="5"/>
  <c r="J19" i="5"/>
  <c r="M17" i="5"/>
  <c r="L17" i="5"/>
  <c r="K17" i="5"/>
  <c r="J17" i="5"/>
  <c r="M16" i="5"/>
  <c r="L16" i="5"/>
  <c r="K16" i="5"/>
  <c r="J16" i="5"/>
  <c r="M15" i="5"/>
  <c r="L15" i="5"/>
  <c r="K15" i="5"/>
  <c r="J15" i="5"/>
  <c r="B15" i="6" l="1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14" i="6"/>
  <c r="C59" i="5"/>
  <c r="C60" i="5"/>
  <c r="C61" i="5"/>
  <c r="C62" i="5"/>
  <c r="C63" i="5"/>
  <c r="C64" i="5"/>
  <c r="C65" i="5"/>
  <c r="C66" i="5"/>
  <c r="C67" i="5"/>
  <c r="C68" i="5"/>
  <c r="B59" i="5"/>
  <c r="B60" i="5"/>
  <c r="B61" i="5"/>
  <c r="B62" i="5"/>
  <c r="B63" i="5"/>
  <c r="B64" i="5"/>
  <c r="B65" i="5"/>
  <c r="B66" i="5"/>
  <c r="B67" i="5"/>
  <c r="B68" i="5"/>
  <c r="V80" i="3" l="1"/>
  <c r="U80" i="3"/>
  <c r="V76" i="3"/>
  <c r="U76" i="3"/>
  <c r="W80" i="3" l="1"/>
  <c r="W76" i="3"/>
  <c r="AB76" i="8"/>
  <c r="AC76" i="8" s="1"/>
  <c r="AA76" i="8"/>
  <c r="CU76" i="5" l="1"/>
  <c r="CT76" i="5"/>
  <c r="U77" i="3"/>
  <c r="AA77" i="8"/>
  <c r="V77" i="3"/>
  <c r="AB77" i="8"/>
  <c r="W77" i="3" l="1"/>
  <c r="AC77" i="8"/>
  <c r="CT77" i="5"/>
  <c r="CU77" i="5"/>
  <c r="CQ78" i="5"/>
  <c r="CP78" i="5"/>
  <c r="V75" i="3"/>
  <c r="CS78" i="5" l="1"/>
  <c r="V78" i="3" s="1"/>
  <c r="U79" i="3"/>
  <c r="AA79" i="8"/>
  <c r="CO78" i="5" l="1"/>
  <c r="U78" i="3" s="1"/>
  <c r="W78" i="3" s="1"/>
  <c r="U75" i="3"/>
  <c r="W75" i="3" s="1"/>
  <c r="CN78" i="5"/>
  <c r="AA78" i="8" s="1"/>
  <c r="AA75" i="8"/>
  <c r="CU75" i="5"/>
  <c r="CU78" i="5" l="1"/>
  <c r="F61" i="8"/>
  <c r="J61" i="8"/>
  <c r="N61" i="8"/>
  <c r="R61" i="8"/>
  <c r="V61" i="8"/>
  <c r="Z61" i="8"/>
  <c r="AD61" i="8"/>
  <c r="AH61" i="8"/>
  <c r="AL61" i="8"/>
  <c r="AP61" i="8"/>
  <c r="F62" i="8"/>
  <c r="J62" i="8"/>
  <c r="N62" i="8"/>
  <c r="R62" i="8"/>
  <c r="V62" i="8"/>
  <c r="Z62" i="8"/>
  <c r="AD62" i="8"/>
  <c r="AH62" i="8"/>
  <c r="AL62" i="8"/>
  <c r="AP62" i="8"/>
  <c r="F63" i="8"/>
  <c r="J63" i="8"/>
  <c r="N63" i="8"/>
  <c r="R63" i="8"/>
  <c r="V63" i="8"/>
  <c r="Z63" i="8"/>
  <c r="AD63" i="8"/>
  <c r="AH63" i="8"/>
  <c r="AL63" i="8"/>
  <c r="AP63" i="8"/>
  <c r="F64" i="8"/>
  <c r="J64" i="8"/>
  <c r="N64" i="8"/>
  <c r="R64" i="8"/>
  <c r="V64" i="8"/>
  <c r="Z64" i="8"/>
  <c r="AD64" i="8"/>
  <c r="AH64" i="8"/>
  <c r="AL64" i="8"/>
  <c r="AP64" i="8"/>
  <c r="F65" i="8"/>
  <c r="J65" i="8"/>
  <c r="N65" i="8"/>
  <c r="R65" i="8"/>
  <c r="V65" i="8"/>
  <c r="Z65" i="8"/>
  <c r="AD65" i="8"/>
  <c r="AH65" i="8"/>
  <c r="AL65" i="8"/>
  <c r="AP65" i="8"/>
  <c r="F66" i="8"/>
  <c r="J66" i="8"/>
  <c r="N66" i="8"/>
  <c r="R66" i="8"/>
  <c r="V66" i="8"/>
  <c r="Z66" i="8"/>
  <c r="AD66" i="8"/>
  <c r="AH66" i="8"/>
  <c r="AL66" i="8"/>
  <c r="AP66" i="8"/>
  <c r="F67" i="8"/>
  <c r="J67" i="8"/>
  <c r="N67" i="8"/>
  <c r="O67" i="8"/>
  <c r="P67" i="8"/>
  <c r="R67" i="8"/>
  <c r="S67" i="8"/>
  <c r="T67" i="8"/>
  <c r="V67" i="8"/>
  <c r="W67" i="8"/>
  <c r="X67" i="8"/>
  <c r="Z67" i="8"/>
  <c r="AA67" i="8"/>
  <c r="AB67" i="8"/>
  <c r="AD67" i="8"/>
  <c r="AH67" i="8"/>
  <c r="AL67" i="8"/>
  <c r="AP67" i="8"/>
  <c r="A59" i="8"/>
  <c r="A60" i="8"/>
  <c r="A61" i="8"/>
  <c r="A62" i="8"/>
  <c r="A63" i="8"/>
  <c r="A64" i="8"/>
  <c r="A65" i="8"/>
  <c r="A66" i="8"/>
  <c r="A67" i="8"/>
  <c r="AM67" i="8"/>
  <c r="AM66" i="8"/>
  <c r="AM65" i="8"/>
  <c r="AM64" i="8"/>
  <c r="AM63" i="8"/>
  <c r="AM62" i="8"/>
  <c r="AM61" i="8"/>
  <c r="AO62" i="3" l="1"/>
  <c r="AO63" i="3"/>
  <c r="U67" i="8"/>
  <c r="F78" i="7"/>
  <c r="F80" i="7" s="1"/>
  <c r="Y67" i="8"/>
  <c r="E78" i="7"/>
  <c r="E80" i="7" s="1"/>
  <c r="AO65" i="3"/>
  <c r="Q67" i="8"/>
  <c r="AO68" i="3"/>
  <c r="AO67" i="3"/>
  <c r="AC67" i="8"/>
  <c r="AO66" i="3"/>
  <c r="AO59" i="3"/>
  <c r="AO61" i="3"/>
  <c r="AJ67" i="8" l="1"/>
  <c r="AJ66" i="8"/>
  <c r="AJ65" i="8"/>
  <c r="AJ64" i="8"/>
  <c r="AJ63" i="8"/>
  <c r="AJ62" i="8"/>
  <c r="AI61" i="8"/>
  <c r="AI62" i="8"/>
  <c r="AI63" i="8"/>
  <c r="AI64" i="8"/>
  <c r="AI65" i="8"/>
  <c r="AI66" i="8"/>
  <c r="AI67" i="8"/>
  <c r="AE61" i="8"/>
  <c r="AE62" i="8"/>
  <c r="AE63" i="8"/>
  <c r="AE64" i="8"/>
  <c r="AE65" i="8"/>
  <c r="AE66" i="8"/>
  <c r="AE67" i="8"/>
  <c r="A62" i="6"/>
  <c r="A63" i="6"/>
  <c r="A64" i="6"/>
  <c r="A65" i="6"/>
  <c r="A66" i="6"/>
  <c r="A67" i="6"/>
  <c r="A68" i="6"/>
  <c r="L61" i="8"/>
  <c r="L62" i="8"/>
  <c r="L65" i="8"/>
  <c r="L66" i="8"/>
  <c r="L67" i="8"/>
  <c r="K61" i="8"/>
  <c r="K62" i="8"/>
  <c r="K63" i="8"/>
  <c r="K64" i="8"/>
  <c r="K65" i="8"/>
  <c r="K66" i="8"/>
  <c r="K67" i="8"/>
  <c r="G61" i="8"/>
  <c r="H61" i="8"/>
  <c r="G62" i="8"/>
  <c r="H62" i="8"/>
  <c r="G63" i="8"/>
  <c r="H63" i="8"/>
  <c r="G64" i="8"/>
  <c r="H64" i="8"/>
  <c r="G65" i="8"/>
  <c r="H65" i="8"/>
  <c r="G66" i="8"/>
  <c r="H66" i="8"/>
  <c r="G67" i="8"/>
  <c r="H67" i="8"/>
  <c r="D67" i="8"/>
  <c r="D61" i="8"/>
  <c r="D62" i="8"/>
  <c r="D63" i="8"/>
  <c r="D64" i="8"/>
  <c r="D65" i="8"/>
  <c r="D66" i="8"/>
  <c r="C61" i="8"/>
  <c r="C62" i="8"/>
  <c r="C63" i="8"/>
  <c r="C64" i="8"/>
  <c r="C65" i="8"/>
  <c r="C66" i="8"/>
  <c r="C67" i="8"/>
  <c r="E64" i="8" l="1"/>
  <c r="E61" i="8"/>
  <c r="E67" i="8"/>
  <c r="M67" i="8"/>
  <c r="M61" i="8"/>
  <c r="E66" i="8"/>
  <c r="E63" i="8"/>
  <c r="B67" i="8"/>
  <c r="AK63" i="8"/>
  <c r="AK66" i="8"/>
  <c r="B61" i="8"/>
  <c r="B66" i="8"/>
  <c r="B63" i="8"/>
  <c r="M66" i="8"/>
  <c r="AK64" i="8"/>
  <c r="AK67" i="8"/>
  <c r="B65" i="8"/>
  <c r="B62" i="8"/>
  <c r="E65" i="8"/>
  <c r="E62" i="8"/>
  <c r="I67" i="8"/>
  <c r="I66" i="8"/>
  <c r="I65" i="8"/>
  <c r="I64" i="8"/>
  <c r="I63" i="8"/>
  <c r="I62" i="8"/>
  <c r="I61" i="8"/>
  <c r="M65" i="8"/>
  <c r="M62" i="8"/>
  <c r="B64" i="8"/>
  <c r="AK62" i="8"/>
  <c r="AK65" i="8"/>
  <c r="AB62" i="8" l="1"/>
  <c r="AA62" i="8"/>
  <c r="AA64" i="8"/>
  <c r="AA65" i="8"/>
  <c r="AA66" i="8"/>
  <c r="X66" i="8"/>
  <c r="W63" i="8"/>
  <c r="W65" i="8"/>
  <c r="W66" i="8"/>
  <c r="T62" i="8"/>
  <c r="T63" i="8"/>
  <c r="T64" i="8"/>
  <c r="T65" i="8"/>
  <c r="T66" i="8"/>
  <c r="S62" i="8"/>
  <c r="S63" i="8"/>
  <c r="S64" i="8"/>
  <c r="S65" i="8"/>
  <c r="S66" i="8"/>
  <c r="P62" i="8"/>
  <c r="P63" i="8"/>
  <c r="P64" i="8"/>
  <c r="P65" i="8"/>
  <c r="P66" i="8"/>
  <c r="O62" i="8"/>
  <c r="O63" i="8"/>
  <c r="O64" i="8"/>
  <c r="O65" i="8"/>
  <c r="O66" i="8"/>
  <c r="AB61" i="8"/>
  <c r="AA61" i="8"/>
  <c r="X61" i="8"/>
  <c r="W61" i="8"/>
  <c r="T61" i="8"/>
  <c r="S61" i="8"/>
  <c r="P61" i="8"/>
  <c r="O61" i="8"/>
  <c r="U61" i="8" l="1"/>
  <c r="Q63" i="8"/>
  <c r="Q66" i="8"/>
  <c r="U64" i="8"/>
  <c r="Y66" i="8"/>
  <c r="Q64" i="8"/>
  <c r="U65" i="8"/>
  <c r="U62" i="8"/>
  <c r="Q61" i="8"/>
  <c r="AC61" i="8"/>
  <c r="Y61" i="8"/>
  <c r="Q65" i="8"/>
  <c r="Q62" i="8"/>
  <c r="U66" i="8"/>
  <c r="U63" i="8"/>
  <c r="AC62" i="8"/>
  <c r="A62" i="7"/>
  <c r="A63" i="7"/>
  <c r="A64" i="7"/>
  <c r="A65" i="7"/>
  <c r="A66" i="7"/>
  <c r="A67" i="7"/>
  <c r="A62" i="3"/>
  <c r="A63" i="3"/>
  <c r="A64" i="3"/>
  <c r="A65" i="3"/>
  <c r="A66" i="3"/>
  <c r="A67" i="3"/>
  <c r="B60" i="8" l="1"/>
  <c r="B59" i="8"/>
  <c r="AG77" i="5" l="1"/>
  <c r="AW77" i="5"/>
  <c r="O77" i="5"/>
  <c r="P79" i="7"/>
  <c r="O79" i="7"/>
  <c r="N80" i="6"/>
  <c r="M80" i="6"/>
  <c r="BN79" i="5"/>
  <c r="BM79" i="5"/>
  <c r="AX79" i="5"/>
  <c r="AW79" i="5"/>
  <c r="AH79" i="5"/>
  <c r="AG79" i="5"/>
  <c r="Q79" i="5"/>
  <c r="P79" i="5"/>
  <c r="O79" i="5"/>
  <c r="N79" i="5"/>
  <c r="F78" i="5"/>
  <c r="F80" i="5" s="1"/>
  <c r="CD76" i="5"/>
  <c r="CC76" i="5"/>
  <c r="BN76" i="5"/>
  <c r="BM76" i="5"/>
  <c r="D78" i="7" l="1"/>
  <c r="D80" i="7" s="1"/>
  <c r="N77" i="6"/>
  <c r="AX77" i="5"/>
  <c r="C78" i="7"/>
  <c r="C80" i="7" s="1"/>
  <c r="AH77" i="5"/>
  <c r="CD77" i="5"/>
  <c r="N78" i="6"/>
  <c r="Q77" i="5"/>
  <c r="N77" i="5"/>
  <c r="BN77" i="5"/>
  <c r="P77" i="5"/>
  <c r="P77" i="7"/>
  <c r="O77" i="7"/>
  <c r="CS99" i="5" l="1"/>
  <c r="T78" i="8" l="1"/>
  <c r="S78" i="8"/>
  <c r="U78" i="8" l="1"/>
  <c r="Q66" i="5" l="1"/>
  <c r="P66" i="5"/>
  <c r="Q65" i="5"/>
  <c r="P65" i="5"/>
  <c r="Q64" i="5"/>
  <c r="P64" i="5"/>
  <c r="Q63" i="5"/>
  <c r="P63" i="5"/>
  <c r="Q61" i="5"/>
  <c r="P61" i="5"/>
  <c r="Q60" i="5"/>
  <c r="P60" i="5"/>
  <c r="Q58" i="5"/>
  <c r="P58" i="5"/>
  <c r="Q57" i="5"/>
  <c r="P57" i="5"/>
  <c r="Q56" i="5"/>
  <c r="P56" i="5"/>
  <c r="Q53" i="5"/>
  <c r="P53" i="5"/>
  <c r="Q52" i="5"/>
  <c r="P52" i="5"/>
  <c r="Q51" i="5"/>
  <c r="P51" i="5"/>
  <c r="Q50" i="5"/>
  <c r="P50" i="5"/>
  <c r="P40" i="5"/>
  <c r="Q32" i="5"/>
  <c r="P32" i="5"/>
  <c r="Q30" i="5"/>
  <c r="P30" i="5"/>
  <c r="P29" i="5"/>
  <c r="P28" i="5"/>
  <c r="Q27" i="5"/>
  <c r="P27" i="5"/>
  <c r="Q26" i="5"/>
  <c r="P26" i="5"/>
  <c r="Q19" i="5"/>
  <c r="P19" i="5"/>
  <c r="Q17" i="5"/>
  <c r="P17" i="5"/>
  <c r="Q16" i="5"/>
  <c r="P16" i="5"/>
  <c r="Q15" i="5"/>
  <c r="P15" i="5"/>
  <c r="Q23" i="5"/>
  <c r="P23" i="5"/>
  <c r="G73" i="5"/>
  <c r="F73" i="5"/>
  <c r="V73" i="5" l="1"/>
  <c r="F68" i="3" l="1"/>
  <c r="F67" i="3"/>
  <c r="F66" i="3"/>
  <c r="F65" i="3"/>
  <c r="F64" i="3"/>
  <c r="F63" i="3"/>
  <c r="F62" i="3"/>
  <c r="F61" i="3"/>
  <c r="F60" i="3"/>
  <c r="F59" i="3"/>
  <c r="F58" i="3"/>
  <c r="F57" i="3"/>
  <c r="F56" i="3"/>
  <c r="F53" i="3"/>
  <c r="F52" i="3"/>
  <c r="F51" i="3"/>
  <c r="F50" i="3"/>
  <c r="F32" i="3"/>
  <c r="F30" i="3"/>
  <c r="F27" i="3"/>
  <c r="F26" i="3"/>
  <c r="F23" i="3"/>
  <c r="F19" i="3"/>
  <c r="F17" i="3"/>
  <c r="F16" i="3"/>
  <c r="F14" i="3"/>
  <c r="G68" i="3"/>
  <c r="G67" i="3"/>
  <c r="G66" i="3"/>
  <c r="G65" i="3"/>
  <c r="G63" i="3"/>
  <c r="G62" i="3"/>
  <c r="G61" i="3"/>
  <c r="G60" i="3"/>
  <c r="G59" i="3"/>
  <c r="G58" i="3"/>
  <c r="G57" i="3"/>
  <c r="G51" i="3"/>
  <c r="G50" i="3"/>
  <c r="G32" i="3"/>
  <c r="G27" i="3"/>
  <c r="G26" i="3"/>
  <c r="G19" i="3"/>
  <c r="G16" i="3"/>
  <c r="H27" i="3" l="1"/>
  <c r="H16" i="3"/>
  <c r="H51" i="3"/>
  <c r="H67" i="3"/>
  <c r="H19" i="3"/>
  <c r="H58" i="3"/>
  <c r="H63" i="3"/>
  <c r="H61" i="3"/>
  <c r="H66" i="3"/>
  <c r="H68" i="3"/>
  <c r="H57" i="3"/>
  <c r="H62" i="3"/>
  <c r="H60" i="3"/>
  <c r="H65" i="3"/>
  <c r="H59" i="3"/>
  <c r="H26" i="3"/>
  <c r="H32" i="3"/>
  <c r="H50" i="3"/>
  <c r="A32" i="6" l="1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8" i="7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8" i="3"/>
  <c r="AI15" i="3" l="1"/>
  <c r="AI16" i="3"/>
  <c r="AI17" i="3"/>
  <c r="AI18" i="3"/>
  <c r="AI19" i="3"/>
  <c r="AI20" i="3"/>
  <c r="AI21" i="3"/>
  <c r="AI22" i="3"/>
  <c r="AI23" i="3"/>
  <c r="AI24" i="3"/>
  <c r="AI25" i="3"/>
  <c r="AI26" i="3"/>
  <c r="AI27" i="3"/>
  <c r="AI28" i="3"/>
  <c r="AI29" i="3"/>
  <c r="AI30" i="3"/>
  <c r="AI31" i="3"/>
  <c r="AI32" i="3"/>
  <c r="AI33" i="3"/>
  <c r="AI34" i="3"/>
  <c r="AI35" i="3"/>
  <c r="AI36" i="3"/>
  <c r="AI37" i="3"/>
  <c r="AI38" i="3"/>
  <c r="AI39" i="3"/>
  <c r="AI40" i="3"/>
  <c r="AI41" i="3"/>
  <c r="AI42" i="3"/>
  <c r="AI43" i="3"/>
  <c r="AI44" i="3"/>
  <c r="AI45" i="3"/>
  <c r="AI46" i="3"/>
  <c r="AI47" i="3"/>
  <c r="AI48" i="3"/>
  <c r="AI49" i="3"/>
  <c r="AI50" i="3"/>
  <c r="AI51" i="3"/>
  <c r="AI52" i="3"/>
  <c r="AI53" i="3"/>
  <c r="AI54" i="3"/>
  <c r="AI55" i="3"/>
  <c r="AI56" i="3"/>
  <c r="AI57" i="3"/>
  <c r="AI58" i="3"/>
  <c r="AI59" i="3"/>
  <c r="AI60" i="3"/>
  <c r="AI61" i="3"/>
  <c r="AI62" i="3"/>
  <c r="AI63" i="3"/>
  <c r="AI64" i="3"/>
  <c r="AI65" i="3"/>
  <c r="AI66" i="3"/>
  <c r="AI67" i="3"/>
  <c r="AI68" i="3"/>
  <c r="F14" i="8"/>
  <c r="J14" i="8"/>
  <c r="N14" i="8"/>
  <c r="R14" i="8"/>
  <c r="V14" i="8"/>
  <c r="Z14" i="8"/>
  <c r="AD14" i="8"/>
  <c r="AH14" i="8"/>
  <c r="AL14" i="8"/>
  <c r="AP14" i="8"/>
  <c r="F15" i="8"/>
  <c r="J15" i="8"/>
  <c r="N15" i="8"/>
  <c r="R15" i="8"/>
  <c r="V15" i="8"/>
  <c r="Z15" i="8"/>
  <c r="AD15" i="8"/>
  <c r="AH15" i="8"/>
  <c r="AL15" i="8"/>
  <c r="AP15" i="8"/>
  <c r="F16" i="8"/>
  <c r="J16" i="8"/>
  <c r="N16" i="8"/>
  <c r="R16" i="8"/>
  <c r="V16" i="8"/>
  <c r="Z16" i="8"/>
  <c r="AD16" i="8"/>
  <c r="AH16" i="8"/>
  <c r="AL16" i="8"/>
  <c r="AP16" i="8"/>
  <c r="F17" i="8"/>
  <c r="J17" i="8"/>
  <c r="N17" i="8"/>
  <c r="R17" i="8"/>
  <c r="V17" i="8"/>
  <c r="Z17" i="8"/>
  <c r="AD17" i="8"/>
  <c r="AH17" i="8"/>
  <c r="AL17" i="8"/>
  <c r="AP17" i="8"/>
  <c r="F18" i="8"/>
  <c r="J18" i="8"/>
  <c r="N18" i="8"/>
  <c r="R18" i="8"/>
  <c r="V18" i="8"/>
  <c r="Z18" i="8"/>
  <c r="AD18" i="8"/>
  <c r="AH18" i="8"/>
  <c r="AL18" i="8"/>
  <c r="AP18" i="8"/>
  <c r="F19" i="8"/>
  <c r="J19" i="8"/>
  <c r="N19" i="8"/>
  <c r="R19" i="8"/>
  <c r="V19" i="8"/>
  <c r="Z19" i="8"/>
  <c r="AD19" i="8"/>
  <c r="AH19" i="8"/>
  <c r="AL19" i="8"/>
  <c r="AP19" i="8"/>
  <c r="F20" i="8"/>
  <c r="J20" i="8"/>
  <c r="N20" i="8"/>
  <c r="R20" i="8"/>
  <c r="V20" i="8"/>
  <c r="Z20" i="8"/>
  <c r="AD20" i="8"/>
  <c r="AH20" i="8"/>
  <c r="AL20" i="8"/>
  <c r="AP20" i="8"/>
  <c r="F21" i="8"/>
  <c r="J21" i="8"/>
  <c r="N21" i="8"/>
  <c r="R21" i="8"/>
  <c r="V21" i="8"/>
  <c r="Z21" i="8"/>
  <c r="AD21" i="8"/>
  <c r="AH21" i="8"/>
  <c r="AL21" i="8"/>
  <c r="AP21" i="8"/>
  <c r="F22" i="8"/>
  <c r="J22" i="8"/>
  <c r="N22" i="8"/>
  <c r="R22" i="8"/>
  <c r="V22" i="8"/>
  <c r="Z22" i="8"/>
  <c r="AD22" i="8"/>
  <c r="AH22" i="8"/>
  <c r="AL22" i="8"/>
  <c r="AP22" i="8"/>
  <c r="F23" i="8"/>
  <c r="J23" i="8"/>
  <c r="N23" i="8"/>
  <c r="R23" i="8"/>
  <c r="V23" i="8"/>
  <c r="Z23" i="8"/>
  <c r="AD23" i="8"/>
  <c r="AH23" i="8"/>
  <c r="AL23" i="8"/>
  <c r="AP23" i="8"/>
  <c r="F24" i="8"/>
  <c r="J24" i="8"/>
  <c r="N24" i="8"/>
  <c r="R24" i="8"/>
  <c r="V24" i="8"/>
  <c r="Z24" i="8"/>
  <c r="AD24" i="8"/>
  <c r="AH24" i="8"/>
  <c r="AL24" i="8"/>
  <c r="AP24" i="8"/>
  <c r="F25" i="8"/>
  <c r="J25" i="8"/>
  <c r="N25" i="8"/>
  <c r="R25" i="8"/>
  <c r="V25" i="8"/>
  <c r="Z25" i="8"/>
  <c r="AD25" i="8"/>
  <c r="AH25" i="8"/>
  <c r="AL25" i="8"/>
  <c r="AP25" i="8"/>
  <c r="F26" i="8"/>
  <c r="J26" i="8"/>
  <c r="N26" i="8"/>
  <c r="R26" i="8"/>
  <c r="V26" i="8"/>
  <c r="Z26" i="8"/>
  <c r="AD26" i="8"/>
  <c r="AH26" i="8"/>
  <c r="AL26" i="8"/>
  <c r="AP26" i="8"/>
  <c r="F27" i="8"/>
  <c r="J27" i="8"/>
  <c r="N27" i="8"/>
  <c r="R27" i="8"/>
  <c r="V27" i="8"/>
  <c r="Z27" i="8"/>
  <c r="AD27" i="8"/>
  <c r="AH27" i="8"/>
  <c r="AL27" i="8"/>
  <c r="AP27" i="8"/>
  <c r="F28" i="8"/>
  <c r="J28" i="8"/>
  <c r="N28" i="8"/>
  <c r="R28" i="8"/>
  <c r="V28" i="8"/>
  <c r="Z28" i="8"/>
  <c r="AD28" i="8"/>
  <c r="AH28" i="8"/>
  <c r="AL28" i="8"/>
  <c r="AP28" i="8"/>
  <c r="F29" i="8"/>
  <c r="J29" i="8"/>
  <c r="N29" i="8"/>
  <c r="R29" i="8"/>
  <c r="V29" i="8"/>
  <c r="Z29" i="8"/>
  <c r="AD29" i="8"/>
  <c r="AH29" i="8"/>
  <c r="AL29" i="8"/>
  <c r="AP29" i="8"/>
  <c r="F30" i="8"/>
  <c r="J30" i="8"/>
  <c r="N30" i="8"/>
  <c r="R30" i="8"/>
  <c r="V30" i="8"/>
  <c r="Z30" i="8"/>
  <c r="AD30" i="8"/>
  <c r="AH30" i="8"/>
  <c r="AL30" i="8"/>
  <c r="AP30" i="8"/>
  <c r="F31" i="8"/>
  <c r="J31" i="8"/>
  <c r="N31" i="8"/>
  <c r="R31" i="8"/>
  <c r="V31" i="8"/>
  <c r="Z31" i="8"/>
  <c r="AD31" i="8"/>
  <c r="AH31" i="8"/>
  <c r="AL31" i="8"/>
  <c r="AP31" i="8"/>
  <c r="F32" i="8"/>
  <c r="J32" i="8"/>
  <c r="N32" i="8"/>
  <c r="R32" i="8"/>
  <c r="V32" i="8"/>
  <c r="Z32" i="8"/>
  <c r="AD32" i="8"/>
  <c r="AH32" i="8"/>
  <c r="AL32" i="8"/>
  <c r="AP32" i="8"/>
  <c r="F33" i="8"/>
  <c r="J33" i="8"/>
  <c r="N33" i="8"/>
  <c r="R33" i="8"/>
  <c r="V33" i="8"/>
  <c r="Z33" i="8"/>
  <c r="AD33" i="8"/>
  <c r="AH33" i="8"/>
  <c r="AL33" i="8"/>
  <c r="AP33" i="8"/>
  <c r="F34" i="8"/>
  <c r="J34" i="8"/>
  <c r="N34" i="8"/>
  <c r="R34" i="8"/>
  <c r="V34" i="8"/>
  <c r="Z34" i="8"/>
  <c r="AD34" i="8"/>
  <c r="AH34" i="8"/>
  <c r="AL34" i="8"/>
  <c r="AP34" i="8"/>
  <c r="F35" i="8"/>
  <c r="J35" i="8"/>
  <c r="N35" i="8"/>
  <c r="R35" i="8"/>
  <c r="V35" i="8"/>
  <c r="Z35" i="8"/>
  <c r="AD35" i="8"/>
  <c r="AH35" i="8"/>
  <c r="AL35" i="8"/>
  <c r="AP35" i="8"/>
  <c r="F36" i="8"/>
  <c r="J36" i="8"/>
  <c r="N36" i="8"/>
  <c r="R36" i="8"/>
  <c r="V36" i="8"/>
  <c r="Z36" i="8"/>
  <c r="AD36" i="8"/>
  <c r="AH36" i="8"/>
  <c r="AL36" i="8"/>
  <c r="AP36" i="8"/>
  <c r="F37" i="8"/>
  <c r="J37" i="8"/>
  <c r="N37" i="8"/>
  <c r="R37" i="8"/>
  <c r="V37" i="8"/>
  <c r="Z37" i="8"/>
  <c r="AD37" i="8"/>
  <c r="AH37" i="8"/>
  <c r="AL37" i="8"/>
  <c r="AP37" i="8"/>
  <c r="F38" i="8"/>
  <c r="J38" i="8"/>
  <c r="N38" i="8"/>
  <c r="R38" i="8"/>
  <c r="V38" i="8"/>
  <c r="Z38" i="8"/>
  <c r="AD38" i="8"/>
  <c r="AH38" i="8"/>
  <c r="AL38" i="8"/>
  <c r="AP38" i="8"/>
  <c r="F39" i="8"/>
  <c r="J39" i="8"/>
  <c r="N39" i="8"/>
  <c r="R39" i="8"/>
  <c r="V39" i="8"/>
  <c r="Z39" i="8"/>
  <c r="AD39" i="8"/>
  <c r="AH39" i="8"/>
  <c r="AL39" i="8"/>
  <c r="AP39" i="8"/>
  <c r="F40" i="8"/>
  <c r="J40" i="8"/>
  <c r="N40" i="8"/>
  <c r="R40" i="8"/>
  <c r="V40" i="8"/>
  <c r="Z40" i="8"/>
  <c r="AD40" i="8"/>
  <c r="AH40" i="8"/>
  <c r="AL40" i="8"/>
  <c r="AP40" i="8"/>
  <c r="F41" i="8"/>
  <c r="J41" i="8"/>
  <c r="N41" i="8"/>
  <c r="R41" i="8"/>
  <c r="V41" i="8"/>
  <c r="Z41" i="8"/>
  <c r="AD41" i="8"/>
  <c r="AH41" i="8"/>
  <c r="AL41" i="8"/>
  <c r="AP41" i="8"/>
  <c r="F42" i="8"/>
  <c r="J42" i="8"/>
  <c r="N42" i="8"/>
  <c r="R42" i="8"/>
  <c r="V42" i="8"/>
  <c r="Z42" i="8"/>
  <c r="AD42" i="8"/>
  <c r="AH42" i="8"/>
  <c r="AL42" i="8"/>
  <c r="AP42" i="8"/>
  <c r="F43" i="8"/>
  <c r="J43" i="8"/>
  <c r="N43" i="8"/>
  <c r="R43" i="8"/>
  <c r="V43" i="8"/>
  <c r="Z43" i="8"/>
  <c r="AD43" i="8"/>
  <c r="AH43" i="8"/>
  <c r="AL43" i="8"/>
  <c r="AP43" i="8"/>
  <c r="F44" i="8"/>
  <c r="J44" i="8"/>
  <c r="N44" i="8"/>
  <c r="R44" i="8"/>
  <c r="V44" i="8"/>
  <c r="Z44" i="8"/>
  <c r="AD44" i="8"/>
  <c r="AH44" i="8"/>
  <c r="AL44" i="8"/>
  <c r="AP44" i="8"/>
  <c r="F45" i="8"/>
  <c r="J45" i="8"/>
  <c r="N45" i="8"/>
  <c r="R45" i="8"/>
  <c r="V45" i="8"/>
  <c r="Z45" i="8"/>
  <c r="AD45" i="8"/>
  <c r="AH45" i="8"/>
  <c r="AL45" i="8"/>
  <c r="AP45" i="8"/>
  <c r="F46" i="8"/>
  <c r="J46" i="8"/>
  <c r="N46" i="8"/>
  <c r="R46" i="8"/>
  <c r="V46" i="8"/>
  <c r="Z46" i="8"/>
  <c r="AD46" i="8"/>
  <c r="AH46" i="8"/>
  <c r="AL46" i="8"/>
  <c r="AP46" i="8"/>
  <c r="F47" i="8"/>
  <c r="J47" i="8"/>
  <c r="N47" i="8"/>
  <c r="R47" i="8"/>
  <c r="V47" i="8"/>
  <c r="Z47" i="8"/>
  <c r="AD47" i="8"/>
  <c r="AH47" i="8"/>
  <c r="AL47" i="8"/>
  <c r="AP47" i="8"/>
  <c r="F48" i="8"/>
  <c r="J48" i="8"/>
  <c r="N48" i="8"/>
  <c r="R48" i="8"/>
  <c r="V48" i="8"/>
  <c r="Z48" i="8"/>
  <c r="AD48" i="8"/>
  <c r="AH48" i="8"/>
  <c r="AL48" i="8"/>
  <c r="AP48" i="8"/>
  <c r="F49" i="8"/>
  <c r="J49" i="8"/>
  <c r="N49" i="8"/>
  <c r="R49" i="8"/>
  <c r="V49" i="8"/>
  <c r="Z49" i="8"/>
  <c r="AD49" i="8"/>
  <c r="AH49" i="8"/>
  <c r="AL49" i="8"/>
  <c r="AP49" i="8"/>
  <c r="F50" i="8"/>
  <c r="J50" i="8"/>
  <c r="N50" i="8"/>
  <c r="R50" i="8"/>
  <c r="V50" i="8"/>
  <c r="Z50" i="8"/>
  <c r="AD50" i="8"/>
  <c r="AH50" i="8"/>
  <c r="AL50" i="8"/>
  <c r="AP50" i="8"/>
  <c r="F51" i="8"/>
  <c r="J51" i="8"/>
  <c r="N51" i="8"/>
  <c r="R51" i="8"/>
  <c r="V51" i="8"/>
  <c r="Z51" i="8"/>
  <c r="AD51" i="8"/>
  <c r="AH51" i="8"/>
  <c r="AL51" i="8"/>
  <c r="AP51" i="8"/>
  <c r="F52" i="8"/>
  <c r="J52" i="8"/>
  <c r="N52" i="8"/>
  <c r="R52" i="8"/>
  <c r="V52" i="8"/>
  <c r="Z52" i="8"/>
  <c r="AD52" i="8"/>
  <c r="AH52" i="8"/>
  <c r="AL52" i="8"/>
  <c r="AP52" i="8"/>
  <c r="F53" i="8"/>
  <c r="J53" i="8"/>
  <c r="N53" i="8"/>
  <c r="R53" i="8"/>
  <c r="V53" i="8"/>
  <c r="Z53" i="8"/>
  <c r="AD53" i="8"/>
  <c r="AH53" i="8"/>
  <c r="AL53" i="8"/>
  <c r="AP53" i="8"/>
  <c r="F54" i="8"/>
  <c r="J54" i="8"/>
  <c r="N54" i="8"/>
  <c r="R54" i="8"/>
  <c r="V54" i="8"/>
  <c r="Z54" i="8"/>
  <c r="AD54" i="8"/>
  <c r="AH54" i="8"/>
  <c r="AL54" i="8"/>
  <c r="AP54" i="8"/>
  <c r="F55" i="8"/>
  <c r="J55" i="8"/>
  <c r="N55" i="8"/>
  <c r="R55" i="8"/>
  <c r="V55" i="8"/>
  <c r="Z55" i="8"/>
  <c r="AD55" i="8"/>
  <c r="AH55" i="8"/>
  <c r="AL55" i="8"/>
  <c r="AP55" i="8"/>
  <c r="F56" i="8"/>
  <c r="J56" i="8"/>
  <c r="N56" i="8"/>
  <c r="R56" i="8"/>
  <c r="V56" i="8"/>
  <c r="Z56" i="8"/>
  <c r="AD56" i="8"/>
  <c r="AH56" i="8"/>
  <c r="AL56" i="8"/>
  <c r="AP56" i="8"/>
  <c r="F57" i="8"/>
  <c r="J57" i="8"/>
  <c r="N57" i="8"/>
  <c r="R57" i="8"/>
  <c r="V57" i="8"/>
  <c r="Z57" i="8"/>
  <c r="AD57" i="8"/>
  <c r="AH57" i="8"/>
  <c r="AL57" i="8"/>
  <c r="AP57" i="8"/>
  <c r="F58" i="8"/>
  <c r="J58" i="8"/>
  <c r="N58" i="8"/>
  <c r="R58" i="8"/>
  <c r="V58" i="8"/>
  <c r="Z58" i="8"/>
  <c r="AD58" i="8"/>
  <c r="AH58" i="8"/>
  <c r="AL58" i="8"/>
  <c r="AP58" i="8"/>
  <c r="F59" i="8"/>
  <c r="J59" i="8"/>
  <c r="N59" i="8"/>
  <c r="R59" i="8"/>
  <c r="V59" i="8"/>
  <c r="Z59" i="8"/>
  <c r="AD59" i="8"/>
  <c r="AH59" i="8"/>
  <c r="AL59" i="8"/>
  <c r="AP59" i="8"/>
  <c r="F60" i="8"/>
  <c r="J60" i="8"/>
  <c r="N60" i="8"/>
  <c r="R60" i="8"/>
  <c r="V60" i="8"/>
  <c r="Z60" i="8"/>
  <c r="AD60" i="8"/>
  <c r="AH60" i="8"/>
  <c r="AL60" i="8"/>
  <c r="AP60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13" i="8"/>
  <c r="B67" i="3"/>
  <c r="B68" i="3"/>
  <c r="AD68" i="3"/>
  <c r="AD67" i="3"/>
  <c r="AD66" i="3"/>
  <c r="AD65" i="3"/>
  <c r="AD64" i="3"/>
  <c r="AD63" i="3"/>
  <c r="AD62" i="3"/>
  <c r="AD61" i="3"/>
  <c r="AM60" i="8"/>
  <c r="AD60" i="3"/>
  <c r="AM59" i="8"/>
  <c r="AD59" i="3"/>
  <c r="AM58" i="8"/>
  <c r="AD58" i="3"/>
  <c r="AM57" i="8"/>
  <c r="AD57" i="3"/>
  <c r="AM56" i="8"/>
  <c r="AD56" i="3"/>
  <c r="AM55" i="8"/>
  <c r="AD55" i="3"/>
  <c r="AM54" i="8"/>
  <c r="AD54" i="3"/>
  <c r="AM53" i="8"/>
  <c r="AD53" i="3"/>
  <c r="AM52" i="8"/>
  <c r="AD52" i="3"/>
  <c r="AM51" i="8"/>
  <c r="AD51" i="3"/>
  <c r="AM50" i="8"/>
  <c r="AD50" i="3"/>
  <c r="AM49" i="8"/>
  <c r="AD49" i="3"/>
  <c r="AM48" i="8"/>
  <c r="AD48" i="3"/>
  <c r="AM47" i="8"/>
  <c r="AD47" i="3"/>
  <c r="AM46" i="8"/>
  <c r="AD46" i="3"/>
  <c r="AM45" i="8"/>
  <c r="AD45" i="3"/>
  <c r="AM44" i="8"/>
  <c r="AD43" i="3"/>
  <c r="AM42" i="8"/>
  <c r="AD42" i="3"/>
  <c r="AM41" i="8"/>
  <c r="AD41" i="3"/>
  <c r="AM40" i="8"/>
  <c r="AD40" i="3"/>
  <c r="AM39" i="8"/>
  <c r="AD39" i="3"/>
  <c r="AM38" i="8"/>
  <c r="AD38" i="3"/>
  <c r="AM37" i="8"/>
  <c r="AD37" i="3"/>
  <c r="AM36" i="8"/>
  <c r="AD36" i="3"/>
  <c r="AM35" i="8"/>
  <c r="AD35" i="3"/>
  <c r="AM34" i="8"/>
  <c r="AD34" i="3"/>
  <c r="AM33" i="8"/>
  <c r="AD33" i="3"/>
  <c r="AM32" i="8"/>
  <c r="AD32" i="3"/>
  <c r="AM31" i="8"/>
  <c r="AD31" i="3"/>
  <c r="AM30" i="8"/>
  <c r="AD30" i="3"/>
  <c r="AM29" i="8"/>
  <c r="AD29" i="3"/>
  <c r="AM28" i="8"/>
  <c r="AD28" i="3"/>
  <c r="AM27" i="8"/>
  <c r="AD27" i="3"/>
  <c r="AM26" i="8"/>
  <c r="AD26" i="3"/>
  <c r="AM25" i="8"/>
  <c r="AD25" i="3"/>
  <c r="AM24" i="8"/>
  <c r="AD24" i="3"/>
  <c r="AM23" i="8"/>
  <c r="AD23" i="3"/>
  <c r="AM22" i="8"/>
  <c r="AD22" i="3"/>
  <c r="AM21" i="8"/>
  <c r="AD21" i="3"/>
  <c r="AM20" i="8"/>
  <c r="AD20" i="3"/>
  <c r="AM19" i="8"/>
  <c r="AD19" i="3"/>
  <c r="AM18" i="8"/>
  <c r="AD18" i="3"/>
  <c r="AM17" i="8"/>
  <c r="AD17" i="3"/>
  <c r="AM16" i="8"/>
  <c r="AD16" i="3"/>
  <c r="AM15" i="8"/>
  <c r="AJ15" i="8"/>
  <c r="AJ20" i="8"/>
  <c r="AJ25" i="8"/>
  <c r="AJ26" i="8"/>
  <c r="AJ27" i="8"/>
  <c r="AJ28" i="8"/>
  <c r="AJ30" i="8"/>
  <c r="AJ31" i="8"/>
  <c r="AJ34" i="8"/>
  <c r="AJ39" i="8"/>
  <c r="AJ49" i="8"/>
  <c r="AJ50" i="8"/>
  <c r="AJ53" i="8"/>
  <c r="AJ56" i="8"/>
  <c r="AJ57" i="8"/>
  <c r="AJ59" i="8"/>
  <c r="AJ60" i="8"/>
  <c r="AA16" i="3"/>
  <c r="AA17" i="3"/>
  <c r="AA18" i="3"/>
  <c r="AA20" i="3"/>
  <c r="AA21" i="3"/>
  <c r="AA22" i="3"/>
  <c r="AA23" i="3"/>
  <c r="AA24" i="3"/>
  <c r="AA25" i="3"/>
  <c r="AA26" i="3"/>
  <c r="AA27" i="3"/>
  <c r="AA28" i="3"/>
  <c r="AA29" i="3"/>
  <c r="AA30" i="3"/>
  <c r="AA31" i="3"/>
  <c r="AA32" i="3"/>
  <c r="AA33" i="3"/>
  <c r="AA34" i="3"/>
  <c r="AA35" i="3"/>
  <c r="AA36" i="3"/>
  <c r="AA37" i="3"/>
  <c r="AA38" i="3"/>
  <c r="AA39" i="3"/>
  <c r="AA40" i="3"/>
  <c r="AA41" i="3"/>
  <c r="AA42" i="3"/>
  <c r="AA43" i="3"/>
  <c r="AA45" i="3"/>
  <c r="AA46" i="3"/>
  <c r="AA47" i="3"/>
  <c r="AA48" i="3"/>
  <c r="AA49" i="3"/>
  <c r="AA50" i="3"/>
  <c r="AA51" i="3"/>
  <c r="AA52" i="3"/>
  <c r="AA53" i="3"/>
  <c r="AA54" i="3"/>
  <c r="AA55" i="3"/>
  <c r="AA56" i="3"/>
  <c r="AA57" i="3"/>
  <c r="AA58" i="3"/>
  <c r="AA60" i="3"/>
  <c r="AA61" i="3"/>
  <c r="AA62" i="3"/>
  <c r="AA63" i="3"/>
  <c r="AA64" i="3"/>
  <c r="AA65" i="3"/>
  <c r="AA66" i="3"/>
  <c r="AA67" i="3"/>
  <c r="AA68" i="3"/>
  <c r="AO32" i="3" l="1"/>
  <c r="X68" i="3"/>
  <c r="X67" i="3"/>
  <c r="X66" i="3"/>
  <c r="X64" i="3"/>
  <c r="X62" i="3"/>
  <c r="X60" i="3"/>
  <c r="X59" i="3"/>
  <c r="X53" i="3"/>
  <c r="AE60" i="8"/>
  <c r="AE59" i="8"/>
  <c r="AE58" i="8"/>
  <c r="AE57" i="8"/>
  <c r="AE55" i="8"/>
  <c r="AE54" i="8"/>
  <c r="AE52" i="8"/>
  <c r="AE51" i="8"/>
  <c r="AE50" i="8"/>
  <c r="AE49" i="8"/>
  <c r="AE48" i="8"/>
  <c r="AE46" i="8"/>
  <c r="AE22" i="8"/>
  <c r="V63" i="3" l="1"/>
  <c r="U68" i="3"/>
  <c r="U65" i="3"/>
  <c r="U64" i="3"/>
  <c r="U63" i="3"/>
  <c r="U62" i="3"/>
  <c r="U61" i="3"/>
  <c r="U60" i="3"/>
  <c r="U56" i="3"/>
  <c r="U53" i="3"/>
  <c r="U50" i="3"/>
  <c r="U49" i="3"/>
  <c r="U48" i="3"/>
  <c r="U47" i="3"/>
  <c r="U42" i="3"/>
  <c r="U41" i="3"/>
  <c r="U40" i="3"/>
  <c r="U38" i="3"/>
  <c r="U37" i="3"/>
  <c r="U36" i="3"/>
  <c r="U34" i="3"/>
  <c r="U33" i="3"/>
  <c r="U32" i="3"/>
  <c r="U30" i="3"/>
  <c r="U27" i="3"/>
  <c r="U26" i="3"/>
  <c r="U23" i="3"/>
  <c r="U20" i="3"/>
  <c r="U17" i="3"/>
  <c r="U16" i="3"/>
  <c r="CN12" i="5"/>
  <c r="AA60" i="8"/>
  <c r="AA59" i="8"/>
  <c r="AA58" i="8"/>
  <c r="AA55" i="8"/>
  <c r="AA52" i="8"/>
  <c r="AA50" i="8"/>
  <c r="AA49" i="8"/>
  <c r="AA48" i="8"/>
  <c r="AA47" i="8"/>
  <c r="AA46" i="8"/>
  <c r="AA41" i="8"/>
  <c r="AA40" i="8"/>
  <c r="AA39" i="8"/>
  <c r="AA37" i="8"/>
  <c r="AA36" i="8"/>
  <c r="AA35" i="8"/>
  <c r="AA33" i="8"/>
  <c r="AA32" i="8"/>
  <c r="AA31" i="8"/>
  <c r="AA29" i="8"/>
  <c r="AA26" i="8"/>
  <c r="AA25" i="8"/>
  <c r="AA22" i="8"/>
  <c r="AA19" i="8"/>
  <c r="AA16" i="8"/>
  <c r="AA15" i="8"/>
  <c r="W63" i="3" l="1"/>
  <c r="R68" i="3"/>
  <c r="R64" i="3"/>
  <c r="R62" i="3"/>
  <c r="R60" i="3"/>
  <c r="R53" i="3"/>
  <c r="BW12" i="5"/>
  <c r="X59" i="8"/>
  <c r="X58" i="8"/>
  <c r="X50" i="8"/>
  <c r="X49" i="8"/>
  <c r="W60" i="8"/>
  <c r="W59" i="8"/>
  <c r="W58" i="8"/>
  <c r="W57" i="8"/>
  <c r="W55" i="8"/>
  <c r="W54" i="8"/>
  <c r="W52" i="8"/>
  <c r="W51" i="8"/>
  <c r="W50" i="8"/>
  <c r="W49" i="8"/>
  <c r="W48" i="8"/>
  <c r="W46" i="8"/>
  <c r="W22" i="8"/>
  <c r="Y50" i="8" l="1"/>
  <c r="Y58" i="8"/>
  <c r="Y49" i="8"/>
  <c r="Y59" i="8"/>
  <c r="P68" i="3"/>
  <c r="P67" i="3"/>
  <c r="P66" i="3"/>
  <c r="P65" i="3"/>
  <c r="P63" i="3"/>
  <c r="P62" i="3"/>
  <c r="P61" i="3"/>
  <c r="P60" i="3"/>
  <c r="P59" i="3"/>
  <c r="P19" i="3"/>
  <c r="P16" i="3"/>
  <c r="O68" i="3"/>
  <c r="O67" i="3"/>
  <c r="O66" i="3"/>
  <c r="O65" i="3"/>
  <c r="O64" i="3"/>
  <c r="O63" i="3"/>
  <c r="O62" i="3"/>
  <c r="O61" i="3"/>
  <c r="O60" i="3"/>
  <c r="O59" i="3"/>
  <c r="O58" i="3"/>
  <c r="O56" i="3"/>
  <c r="O55" i="3"/>
  <c r="O53" i="3"/>
  <c r="O52" i="3"/>
  <c r="O51" i="3"/>
  <c r="O23" i="3"/>
  <c r="O19" i="3"/>
  <c r="O17" i="3"/>
  <c r="O16" i="3"/>
  <c r="BG12" i="5"/>
  <c r="T60" i="8"/>
  <c r="T59" i="8"/>
  <c r="T58" i="8"/>
  <c r="T39" i="8"/>
  <c r="T18" i="8"/>
  <c r="T15" i="8"/>
  <c r="S60" i="8"/>
  <c r="S59" i="8"/>
  <c r="S58" i="8"/>
  <c r="S57" i="8"/>
  <c r="S55" i="8"/>
  <c r="S54" i="8"/>
  <c r="S52" i="8"/>
  <c r="S51" i="8"/>
  <c r="S50" i="8"/>
  <c r="S45" i="8"/>
  <c r="S39" i="8"/>
  <c r="S22" i="8"/>
  <c r="S18" i="8"/>
  <c r="S16" i="8"/>
  <c r="S15" i="8"/>
  <c r="J68" i="3"/>
  <c r="J67" i="3"/>
  <c r="J66" i="3"/>
  <c r="J65" i="3"/>
  <c r="J63" i="3"/>
  <c r="J62" i="3"/>
  <c r="J61" i="3"/>
  <c r="J60" i="3"/>
  <c r="J59" i="3"/>
  <c r="J58" i="3"/>
  <c r="J57" i="3"/>
  <c r="J51" i="3"/>
  <c r="J50" i="3"/>
  <c r="J32" i="3"/>
  <c r="J27" i="3"/>
  <c r="J16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3" i="3"/>
  <c r="I52" i="3"/>
  <c r="I51" i="3"/>
  <c r="I50" i="3"/>
  <c r="I49" i="3"/>
  <c r="I47" i="3"/>
  <c r="I32" i="3"/>
  <c r="I30" i="3"/>
  <c r="I27" i="3"/>
  <c r="I26" i="3"/>
  <c r="I23" i="3"/>
  <c r="I17" i="3"/>
  <c r="I16" i="3"/>
  <c r="R73" i="5"/>
  <c r="S73" i="5"/>
  <c r="T73" i="5"/>
  <c r="U73" i="5"/>
  <c r="W73" i="5"/>
  <c r="X73" i="5"/>
  <c r="Y73" i="5"/>
  <c r="Z73" i="5"/>
  <c r="AI73" i="5"/>
  <c r="AJ73" i="5"/>
  <c r="AM73" i="5"/>
  <c r="AN73" i="5"/>
  <c r="AO73" i="5"/>
  <c r="AP73" i="5"/>
  <c r="AY73" i="5"/>
  <c r="BA73" i="5"/>
  <c r="BB73" i="5"/>
  <c r="BC73" i="5"/>
  <c r="BD73" i="5"/>
  <c r="BE73" i="5"/>
  <c r="BF73" i="5"/>
  <c r="BO73" i="5"/>
  <c r="BP73" i="5"/>
  <c r="BQ73" i="5"/>
  <c r="BR73" i="5"/>
  <c r="BU73" i="5"/>
  <c r="BV73" i="5"/>
  <c r="CE73" i="5"/>
  <c r="CF73" i="5"/>
  <c r="CG73" i="5"/>
  <c r="CH73" i="5"/>
  <c r="CI73" i="5"/>
  <c r="CK73" i="5"/>
  <c r="CL73" i="5"/>
  <c r="CM73" i="5"/>
  <c r="CV73" i="5"/>
  <c r="CW73" i="5"/>
  <c r="CZ73" i="5"/>
  <c r="DA73" i="5"/>
  <c r="AQ12" i="5"/>
  <c r="P60" i="8"/>
  <c r="P59" i="8"/>
  <c r="P58" i="8"/>
  <c r="P57" i="8"/>
  <c r="P56" i="8"/>
  <c r="P50" i="8"/>
  <c r="P49" i="8"/>
  <c r="P31" i="8"/>
  <c r="P26" i="8"/>
  <c r="P25" i="8"/>
  <c r="P15" i="8"/>
  <c r="O60" i="8"/>
  <c r="O59" i="8"/>
  <c r="O58" i="8"/>
  <c r="O57" i="8"/>
  <c r="O56" i="8"/>
  <c r="O55" i="8"/>
  <c r="O54" i="8"/>
  <c r="O52" i="8"/>
  <c r="O51" i="8"/>
  <c r="O50" i="8"/>
  <c r="O49" i="8"/>
  <c r="O48" i="8"/>
  <c r="O46" i="8"/>
  <c r="O31" i="8"/>
  <c r="O29" i="8"/>
  <c r="O26" i="8"/>
  <c r="O25" i="8"/>
  <c r="O22" i="8"/>
  <c r="O16" i="8"/>
  <c r="O15" i="8"/>
  <c r="L68" i="3"/>
  <c r="L59" i="8"/>
  <c r="L58" i="8"/>
  <c r="L49" i="8"/>
  <c r="L15" i="8"/>
  <c r="K59" i="8"/>
  <c r="K58" i="8"/>
  <c r="K57" i="8"/>
  <c r="K55" i="8"/>
  <c r="K52" i="8"/>
  <c r="K51" i="8"/>
  <c r="K50" i="8"/>
  <c r="K49" i="8"/>
  <c r="K48" i="8"/>
  <c r="K15" i="8"/>
  <c r="H60" i="8"/>
  <c r="H59" i="8"/>
  <c r="H58" i="8"/>
  <c r="H57" i="8"/>
  <c r="H56" i="8"/>
  <c r="H50" i="8"/>
  <c r="H49" i="8"/>
  <c r="H31" i="8"/>
  <c r="H26" i="8"/>
  <c r="H25" i="8"/>
  <c r="H18" i="8"/>
  <c r="H15" i="8"/>
  <c r="G60" i="8"/>
  <c r="G59" i="8"/>
  <c r="G58" i="8"/>
  <c r="G57" i="8"/>
  <c r="G56" i="8"/>
  <c r="G55" i="8"/>
  <c r="G52" i="8"/>
  <c r="G51" i="8"/>
  <c r="G50" i="8"/>
  <c r="G49" i="8"/>
  <c r="G48" i="8"/>
  <c r="G31" i="8"/>
  <c r="G29" i="8"/>
  <c r="G26" i="8"/>
  <c r="G25" i="8"/>
  <c r="G22" i="8"/>
  <c r="G18" i="8"/>
  <c r="G16" i="8"/>
  <c r="G15" i="8"/>
  <c r="D68" i="3"/>
  <c r="D67" i="3"/>
  <c r="D66" i="3"/>
  <c r="D65" i="3"/>
  <c r="D64" i="3"/>
  <c r="D63" i="3"/>
  <c r="D62" i="3"/>
  <c r="D61" i="3"/>
  <c r="D60" i="8"/>
  <c r="D60" i="3"/>
  <c r="D59" i="8"/>
  <c r="D59" i="3"/>
  <c r="D58" i="8"/>
  <c r="D58" i="3"/>
  <c r="D57" i="8"/>
  <c r="D57" i="3"/>
  <c r="D56" i="8"/>
  <c r="D56" i="3"/>
  <c r="D55" i="8"/>
  <c r="D55" i="3"/>
  <c r="D54" i="8"/>
  <c r="D54" i="3"/>
  <c r="D53" i="8"/>
  <c r="D53" i="3"/>
  <c r="D52" i="8"/>
  <c r="D52" i="3"/>
  <c r="D51" i="8"/>
  <c r="D32" i="3"/>
  <c r="D31" i="8"/>
  <c r="D30" i="8"/>
  <c r="D29" i="3"/>
  <c r="D28" i="8"/>
  <c r="D28" i="3"/>
  <c r="D27" i="8"/>
  <c r="D27" i="3"/>
  <c r="D26" i="8"/>
  <c r="D26" i="3"/>
  <c r="D25" i="8"/>
  <c r="D22" i="3"/>
  <c r="D21" i="8"/>
  <c r="D21" i="3"/>
  <c r="D20" i="8"/>
  <c r="D19" i="3"/>
  <c r="D18" i="8"/>
  <c r="D16" i="3"/>
  <c r="D15" i="8"/>
  <c r="K61" i="3" l="1"/>
  <c r="K68" i="3"/>
  <c r="U18" i="8"/>
  <c r="U58" i="8"/>
  <c r="Q16" i="3"/>
  <c r="Q63" i="3"/>
  <c r="I25" i="8"/>
  <c r="I49" i="8"/>
  <c r="I57" i="8"/>
  <c r="Q25" i="8"/>
  <c r="Q49" i="8"/>
  <c r="Q57" i="8"/>
  <c r="K57" i="3"/>
  <c r="Q60" i="3"/>
  <c r="Q67" i="3"/>
  <c r="M49" i="8"/>
  <c r="I59" i="8"/>
  <c r="M15" i="8"/>
  <c r="Q59" i="8"/>
  <c r="K62" i="3"/>
  <c r="U60" i="8"/>
  <c r="Q65" i="3"/>
  <c r="I60" i="8"/>
  <c r="Q60" i="8"/>
  <c r="K16" i="3"/>
  <c r="K32" i="3"/>
  <c r="K63" i="3"/>
  <c r="Q19" i="3"/>
  <c r="Q59" i="3"/>
  <c r="Q66" i="3"/>
  <c r="M58" i="8"/>
  <c r="K50" i="3"/>
  <c r="K58" i="3"/>
  <c r="K65" i="3"/>
  <c r="U15" i="8"/>
  <c r="U39" i="8"/>
  <c r="Q61" i="3"/>
  <c r="Q68" i="3"/>
  <c r="I15" i="8"/>
  <c r="I31" i="8"/>
  <c r="M59" i="8"/>
  <c r="Q15" i="8"/>
  <c r="Q31" i="8"/>
  <c r="K27" i="3"/>
  <c r="K51" i="3"/>
  <c r="K59" i="3"/>
  <c r="K66" i="3"/>
  <c r="I56" i="8"/>
  <c r="Q56" i="8"/>
  <c r="K60" i="3"/>
  <c r="K67" i="3"/>
  <c r="Q62" i="3"/>
  <c r="I18" i="8"/>
  <c r="I26" i="8"/>
  <c r="I50" i="8"/>
  <c r="I58" i="8"/>
  <c r="Q26" i="8"/>
  <c r="Q50" i="8"/>
  <c r="Q58" i="8"/>
  <c r="U59" i="8"/>
  <c r="N58" i="5"/>
  <c r="N63" i="5"/>
  <c r="O58" i="5"/>
  <c r="O63" i="5"/>
  <c r="N60" i="5"/>
  <c r="N65" i="5"/>
  <c r="O60" i="5"/>
  <c r="O65" i="5"/>
  <c r="N61" i="5"/>
  <c r="N66" i="5"/>
  <c r="O61" i="5"/>
  <c r="O66" i="5"/>
  <c r="N57" i="5"/>
  <c r="O57" i="5"/>
  <c r="C68" i="3"/>
  <c r="C67" i="3"/>
  <c r="C66" i="3"/>
  <c r="C65" i="3"/>
  <c r="C64" i="3"/>
  <c r="C63" i="3"/>
  <c r="C62" i="3"/>
  <c r="C61" i="3"/>
  <c r="C60" i="8"/>
  <c r="E60" i="8" s="1"/>
  <c r="C60" i="3"/>
  <c r="C59" i="8"/>
  <c r="E59" i="8" s="1"/>
  <c r="C59" i="3"/>
  <c r="C58" i="8"/>
  <c r="E58" i="8" s="1"/>
  <c r="C58" i="3"/>
  <c r="C57" i="8"/>
  <c r="E57" i="8" s="1"/>
  <c r="C57" i="3"/>
  <c r="C56" i="8"/>
  <c r="E56" i="8" s="1"/>
  <c r="C56" i="3"/>
  <c r="C55" i="8"/>
  <c r="E55" i="8" s="1"/>
  <c r="C55" i="3"/>
  <c r="C54" i="8"/>
  <c r="E54" i="8" s="1"/>
  <c r="C54" i="3"/>
  <c r="C53" i="8"/>
  <c r="E53" i="8" s="1"/>
  <c r="C53" i="3"/>
  <c r="C52" i="8"/>
  <c r="E52" i="8" s="1"/>
  <c r="C52" i="3"/>
  <c r="C51" i="8"/>
  <c r="E51" i="8" s="1"/>
  <c r="C51" i="3"/>
  <c r="C50" i="8"/>
  <c r="C50" i="3"/>
  <c r="C49" i="3"/>
  <c r="C48" i="3"/>
  <c r="C47" i="3"/>
  <c r="C46" i="8"/>
  <c r="C46" i="3"/>
  <c r="C45" i="8"/>
  <c r="C45" i="3"/>
  <c r="C44" i="8"/>
  <c r="C43" i="3"/>
  <c r="C42" i="3"/>
  <c r="C41" i="3"/>
  <c r="C40" i="3"/>
  <c r="C39" i="8"/>
  <c r="C39" i="3"/>
  <c r="C38" i="3"/>
  <c r="C37" i="3"/>
  <c r="C36" i="3"/>
  <c r="C35" i="3"/>
  <c r="C34" i="3"/>
  <c r="C33" i="3"/>
  <c r="C32" i="3"/>
  <c r="C31" i="8"/>
  <c r="E31" i="8" s="1"/>
  <c r="C30" i="8"/>
  <c r="E30" i="8" s="1"/>
  <c r="C30" i="3"/>
  <c r="C29" i="8"/>
  <c r="C29" i="3"/>
  <c r="C28" i="8"/>
  <c r="E28" i="8" s="1"/>
  <c r="C28" i="3"/>
  <c r="C27" i="8"/>
  <c r="E27" i="8" s="1"/>
  <c r="C27" i="3"/>
  <c r="C26" i="8"/>
  <c r="E26" i="8" s="1"/>
  <c r="C26" i="3"/>
  <c r="C25" i="8"/>
  <c r="E25" i="8" s="1"/>
  <c r="C25" i="3"/>
  <c r="C24" i="8"/>
  <c r="C24" i="3"/>
  <c r="C23" i="8"/>
  <c r="C23" i="3"/>
  <c r="C22" i="8"/>
  <c r="C22" i="3"/>
  <c r="C21" i="8"/>
  <c r="E21" i="8" s="1"/>
  <c r="C21" i="3"/>
  <c r="C20" i="8"/>
  <c r="E20" i="8" s="1"/>
  <c r="C20" i="3"/>
  <c r="C19" i="3"/>
  <c r="C18" i="8"/>
  <c r="E18" i="8" s="1"/>
  <c r="C18" i="3"/>
  <c r="C17" i="8"/>
  <c r="C17" i="3"/>
  <c r="C16" i="8"/>
  <c r="C16" i="3"/>
  <c r="C15" i="8"/>
  <c r="E15" i="8" s="1"/>
  <c r="AJ68" i="3" l="1"/>
  <c r="AP68" i="3" s="1"/>
  <c r="E28" i="3"/>
  <c r="E16" i="3"/>
  <c r="E56" i="3"/>
  <c r="E66" i="3"/>
  <c r="E62" i="3"/>
  <c r="E63" i="3"/>
  <c r="E32" i="3"/>
  <c r="E52" i="3"/>
  <c r="E67" i="3"/>
  <c r="E64" i="3"/>
  <c r="E61" i="3"/>
  <c r="E60" i="3"/>
  <c r="E58" i="3"/>
  <c r="E27" i="3"/>
  <c r="E57" i="3"/>
  <c r="E21" i="3"/>
  <c r="E59" i="3"/>
  <c r="E55" i="3"/>
  <c r="E54" i="3"/>
  <c r="E53" i="3"/>
  <c r="E29" i="3"/>
  <c r="E26" i="3"/>
  <c r="E22" i="3"/>
  <c r="E68" i="3"/>
  <c r="E19" i="3"/>
  <c r="E65" i="3"/>
  <c r="F77" i="3" l="1"/>
  <c r="O76" i="8" l="1"/>
  <c r="P76" i="8"/>
  <c r="Q76" i="8" l="1"/>
  <c r="AR2" i="3"/>
  <c r="AR3" i="3"/>
  <c r="AR1" i="3"/>
  <c r="R31" i="7" l="1"/>
  <c r="V73" i="7"/>
  <c r="U73" i="7"/>
  <c r="Z73" i="7"/>
  <c r="Y73" i="7"/>
  <c r="R19" i="7" l="1"/>
  <c r="R35" i="7"/>
  <c r="R26" i="7"/>
  <c r="R40" i="7"/>
  <c r="R21" i="7"/>
  <c r="AX57" i="5" l="1"/>
  <c r="AW57" i="5"/>
  <c r="AB4" i="7" l="1"/>
  <c r="Q78" i="8" l="1"/>
  <c r="I79" i="3"/>
  <c r="J76" i="3" l="1"/>
  <c r="J77" i="3"/>
  <c r="J79" i="3"/>
  <c r="I76" i="3"/>
  <c r="I77" i="3"/>
  <c r="R13" i="8"/>
  <c r="K76" i="3" l="1"/>
  <c r="K77" i="3"/>
  <c r="R73" i="8"/>
  <c r="K79" i="3"/>
  <c r="AW58" i="5" l="1"/>
  <c r="AW61" i="5"/>
  <c r="AW63" i="5"/>
  <c r="AW66" i="5"/>
  <c r="AX58" i="5"/>
  <c r="AX61" i="5"/>
  <c r="AX63" i="5"/>
  <c r="AX66" i="5"/>
  <c r="O13" i="8"/>
  <c r="AW26" i="5"/>
  <c r="AW32" i="5"/>
  <c r="AW50" i="5"/>
  <c r="AW16" i="5"/>
  <c r="AX32" i="5"/>
  <c r="AX50" i="5"/>
  <c r="AX16" i="5"/>
  <c r="I14" i="3"/>
  <c r="AW27" i="5"/>
  <c r="AW51" i="5"/>
  <c r="AW60" i="5"/>
  <c r="AW65" i="5"/>
  <c r="AX27" i="5"/>
  <c r="AX60" i="5"/>
  <c r="AX65" i="5"/>
  <c r="AW12" i="5"/>
  <c r="AU12" i="5"/>
  <c r="AS12" i="5"/>
  <c r="H12" i="5" l="1"/>
  <c r="B15" i="5" l="1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14" i="5"/>
  <c r="A17" i="6" l="1"/>
  <c r="A31" i="3" l="1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6" i="6"/>
  <c r="A15" i="6"/>
  <c r="A14" i="6"/>
  <c r="M76" i="3" l="1"/>
  <c r="L76" i="3"/>
  <c r="G76" i="3"/>
  <c r="F76" i="3"/>
  <c r="D76" i="3"/>
  <c r="C76" i="3"/>
  <c r="AE76" i="3"/>
  <c r="AD76" i="3"/>
  <c r="Y76" i="3"/>
  <c r="X76" i="3"/>
  <c r="N76" i="3" l="1"/>
  <c r="AF76" i="3"/>
  <c r="Z76" i="3"/>
  <c r="H76" i="3"/>
  <c r="E76" i="3"/>
  <c r="R76" i="3"/>
  <c r="P76" i="3"/>
  <c r="O76" i="3"/>
  <c r="AJ76" i="3" l="1"/>
  <c r="AP76" i="3" s="1"/>
  <c r="Q76" i="3"/>
  <c r="G12" i="7" l="1"/>
  <c r="Y12" i="6"/>
  <c r="G12" i="6"/>
  <c r="CP12" i="5"/>
  <c r="BY12" i="5"/>
  <c r="BI12" i="5"/>
  <c r="AC12" i="5"/>
  <c r="W4" i="3" l="1"/>
  <c r="Z4" i="8"/>
  <c r="Q73" i="4" l="1"/>
  <c r="P73" i="4"/>
  <c r="O73" i="4"/>
  <c r="M73" i="4"/>
  <c r="L73" i="4"/>
  <c r="AB73" i="7" l="1"/>
  <c r="AA73" i="7"/>
  <c r="S73" i="7"/>
  <c r="AD77" i="3" l="1"/>
  <c r="X77" i="3"/>
  <c r="R77" i="3"/>
  <c r="O77" i="3"/>
  <c r="L77" i="3"/>
  <c r="C77" i="3" l="1"/>
  <c r="AJ77" i="3" l="1"/>
  <c r="AP77" i="3" s="1"/>
  <c r="K63" i="4"/>
  <c r="J64" i="4"/>
  <c r="K64" i="4"/>
  <c r="B65" i="7" l="1"/>
  <c r="B65" i="3"/>
  <c r="K66" i="4"/>
  <c r="B66" i="7"/>
  <c r="B66" i="3"/>
  <c r="K65" i="4"/>
  <c r="B68" i="7"/>
  <c r="B67" i="7"/>
  <c r="J16" i="4" l="1"/>
  <c r="AH73" i="3" l="1"/>
  <c r="AG73" i="3"/>
  <c r="AJ73" i="6"/>
  <c r="AI73" i="6"/>
  <c r="AH73" i="6"/>
  <c r="AG73" i="6"/>
  <c r="AF73" i="6"/>
  <c r="AE73" i="6"/>
  <c r="V73" i="6"/>
  <c r="U73" i="6"/>
  <c r="P73" i="6"/>
  <c r="O73" i="6"/>
  <c r="B62" i="3" l="1"/>
  <c r="B58" i="3"/>
  <c r="B55" i="3"/>
  <c r="B53" i="3"/>
  <c r="B51" i="3"/>
  <c r="B50" i="3"/>
  <c r="B47" i="3"/>
  <c r="B46" i="3"/>
  <c r="B44" i="3"/>
  <c r="B43" i="3"/>
  <c r="B40" i="3"/>
  <c r="B37" i="3"/>
  <c r="B34" i="3"/>
  <c r="B28" i="3"/>
  <c r="B27" i="3"/>
  <c r="B25" i="3"/>
  <c r="B20" i="3"/>
  <c r="B19" i="3"/>
  <c r="C14" i="3"/>
  <c r="B14" i="7"/>
  <c r="AL4" i="3"/>
  <c r="AR4" i="3" s="1"/>
  <c r="AP4" i="8"/>
  <c r="AJ4" i="6"/>
  <c r="DA4" i="5"/>
  <c r="BV4" i="5"/>
  <c r="AP4" i="5"/>
  <c r="Z4" i="5"/>
  <c r="O12" i="7"/>
  <c r="K12" i="7"/>
  <c r="C12" i="7"/>
  <c r="AC12" i="6"/>
  <c r="AA12" i="6"/>
  <c r="W12" i="6"/>
  <c r="M12" i="6"/>
  <c r="I12" i="6"/>
  <c r="C12" i="6"/>
  <c r="CT12" i="5"/>
  <c r="CR12" i="5"/>
  <c r="CC12" i="5"/>
  <c r="CA12" i="5"/>
  <c r="BM12" i="5"/>
  <c r="BK12" i="5"/>
  <c r="AG12" i="5"/>
  <c r="N12" i="5"/>
  <c r="AE12" i="5"/>
  <c r="AA12" i="5"/>
  <c r="J12" i="5"/>
  <c r="H12" i="8" s="1"/>
  <c r="D12" i="5"/>
  <c r="C12" i="8" s="1"/>
  <c r="K12" i="8" s="1"/>
  <c r="B73" i="8"/>
  <c r="AP13" i="8"/>
  <c r="AL13" i="8"/>
  <c r="AH13" i="8"/>
  <c r="AD13" i="8"/>
  <c r="Z13" i="8"/>
  <c r="V13" i="8"/>
  <c r="N13" i="8"/>
  <c r="J13" i="8"/>
  <c r="F13" i="8"/>
  <c r="AO78" i="8"/>
  <c r="AG78" i="8"/>
  <c r="M78" i="8"/>
  <c r="I78" i="8"/>
  <c r="E78" i="8"/>
  <c r="AD9" i="3"/>
  <c r="AA9" i="3"/>
  <c r="X9" i="3"/>
  <c r="U10" i="3"/>
  <c r="R10" i="3"/>
  <c r="O10" i="3"/>
  <c r="L10" i="3"/>
  <c r="F10" i="3"/>
  <c r="C9" i="3"/>
  <c r="D13" i="3"/>
  <c r="C13" i="3"/>
  <c r="K79" i="4"/>
  <c r="J79" i="4"/>
  <c r="E79" i="3"/>
  <c r="H79" i="3"/>
  <c r="N79" i="3"/>
  <c r="Q79" i="3"/>
  <c r="Z79" i="3"/>
  <c r="AF79" i="3"/>
  <c r="AI14" i="3"/>
  <c r="AI73" i="3" s="1"/>
  <c r="B14" i="3"/>
  <c r="C13" i="8"/>
  <c r="B20" i="7"/>
  <c r="B44" i="7"/>
  <c r="B19" i="7"/>
  <c r="B25" i="7"/>
  <c r="B15" i="7"/>
  <c r="B21" i="7"/>
  <c r="B27" i="7"/>
  <c r="B33" i="7"/>
  <c r="B45" i="7"/>
  <c r="B51" i="7"/>
  <c r="B57" i="7"/>
  <c r="B62" i="7"/>
  <c r="B16" i="7"/>
  <c r="B22" i="7"/>
  <c r="B28" i="7"/>
  <c r="B34" i="7"/>
  <c r="B40" i="7"/>
  <c r="B52" i="7"/>
  <c r="B58" i="7"/>
  <c r="B63" i="7"/>
  <c r="B17" i="7"/>
  <c r="B23" i="7"/>
  <c r="B29" i="7"/>
  <c r="B41" i="7"/>
  <c r="B47" i="7"/>
  <c r="B53" i="7"/>
  <c r="B18" i="7"/>
  <c r="B24" i="7"/>
  <c r="B30" i="7"/>
  <c r="B36" i="7"/>
  <c r="B42" i="7"/>
  <c r="B48" i="7"/>
  <c r="B54" i="7"/>
  <c r="B55" i="7"/>
  <c r="AP13" i="3" l="1"/>
  <c r="AM13" i="3"/>
  <c r="AN13" i="3"/>
  <c r="AQ13" i="3"/>
  <c r="V13" i="3"/>
  <c r="J13" i="3"/>
  <c r="AG13" i="3"/>
  <c r="I13" i="3"/>
  <c r="T12" i="8"/>
  <c r="X12" i="8" s="1"/>
  <c r="AB12" i="8" s="1"/>
  <c r="AF12" i="8" s="1"/>
  <c r="AJ12" i="8" s="1"/>
  <c r="P12" i="8"/>
  <c r="AK13" i="3"/>
  <c r="F73" i="8"/>
  <c r="G12" i="8"/>
  <c r="R13" i="3"/>
  <c r="G13" i="3"/>
  <c r="AJ13" i="3"/>
  <c r="Z73" i="8"/>
  <c r="J73" i="8"/>
  <c r="AL73" i="8"/>
  <c r="V73" i="8"/>
  <c r="D12" i="8"/>
  <c r="L12" i="8" s="1"/>
  <c r="S13" i="3"/>
  <c r="AE13" i="3"/>
  <c r="P13" i="3"/>
  <c r="Y13" i="3"/>
  <c r="AB13" i="3"/>
  <c r="AH13" i="3"/>
  <c r="M13" i="3"/>
  <c r="AP73" i="8"/>
  <c r="AH73" i="8"/>
  <c r="B26" i="7"/>
  <c r="B26" i="3"/>
  <c r="B32" i="7"/>
  <c r="B32" i="3"/>
  <c r="B59" i="3"/>
  <c r="B64" i="7"/>
  <c r="B64" i="3"/>
  <c r="B18" i="3"/>
  <c r="B31" i="7"/>
  <c r="B31" i="3"/>
  <c r="B33" i="3"/>
  <c r="B42" i="3"/>
  <c r="B45" i="3"/>
  <c r="B48" i="3"/>
  <c r="B63" i="3"/>
  <c r="B17" i="3"/>
  <c r="B24" i="3"/>
  <c r="B30" i="3"/>
  <c r="B57" i="3"/>
  <c r="B16" i="3"/>
  <c r="B23" i="3"/>
  <c r="B29" i="3"/>
  <c r="B49" i="7"/>
  <c r="B49" i="3"/>
  <c r="B52" i="3"/>
  <c r="B56" i="7"/>
  <c r="B56" i="3"/>
  <c r="B15" i="3"/>
  <c r="B22" i="3"/>
  <c r="B36" i="3"/>
  <c r="B39" i="3"/>
  <c r="B61" i="7"/>
  <c r="B61" i="3"/>
  <c r="B21" i="3"/>
  <c r="B35" i="3"/>
  <c r="B38" i="7"/>
  <c r="B38" i="3"/>
  <c r="B41" i="3"/>
  <c r="B54" i="3"/>
  <c r="B60" i="3"/>
  <c r="O13" i="3"/>
  <c r="U13" i="3"/>
  <c r="X13" i="3"/>
  <c r="F13" i="3"/>
  <c r="AD13" i="3"/>
  <c r="AA13" i="3"/>
  <c r="L13" i="3"/>
  <c r="B46" i="7"/>
  <c r="B35" i="7"/>
  <c r="B39" i="7"/>
  <c r="B43" i="7"/>
  <c r="B60" i="7"/>
  <c r="B59" i="7"/>
  <c r="B50" i="7"/>
  <c r="B37" i="7"/>
  <c r="AN12" i="8" l="1"/>
  <c r="S12" i="8"/>
  <c r="W12" i="8" s="1"/>
  <c r="AA12" i="8" s="1"/>
  <c r="AE12" i="8" s="1"/>
  <c r="AI12" i="8" s="1"/>
  <c r="O12" i="8"/>
  <c r="AM12" i="8" l="1"/>
  <c r="N73" i="8" l="1"/>
  <c r="K61" i="4" l="1"/>
  <c r="J56" i="4"/>
  <c r="J55" i="4"/>
  <c r="K55" i="4"/>
  <c r="J61" i="4"/>
  <c r="J58" i="4"/>
  <c r="J53" i="4"/>
  <c r="J54" i="4"/>
  <c r="K54" i="4"/>
  <c r="K60" i="4"/>
  <c r="K53" i="4"/>
  <c r="J60" i="4"/>
  <c r="K56" i="4"/>
  <c r="K58" i="4"/>
  <c r="J52" i="4" l="1"/>
  <c r="J26" i="4" l="1"/>
  <c r="J27" i="4"/>
  <c r="J29" i="4"/>
  <c r="J21" i="4"/>
  <c r="J19" i="4"/>
  <c r="J22" i="4"/>
  <c r="J28" i="4"/>
  <c r="K16" i="4" l="1"/>
  <c r="K27" i="4"/>
  <c r="K19" i="4"/>
  <c r="K26" i="4"/>
  <c r="K22" i="4"/>
  <c r="K29" i="4"/>
  <c r="K28" i="4"/>
  <c r="K21" i="4" l="1"/>
  <c r="J32" i="4" l="1"/>
  <c r="D77" i="3" l="1"/>
  <c r="K77" i="4"/>
  <c r="E77" i="3" l="1"/>
  <c r="BM65" i="5" l="1"/>
  <c r="BM66" i="5"/>
  <c r="AG66" i="5"/>
  <c r="AD73" i="8" l="1"/>
  <c r="P77" i="3" l="1"/>
  <c r="S77" i="3"/>
  <c r="T77" i="3" l="1"/>
  <c r="Q77" i="3"/>
  <c r="M77" i="3" l="1"/>
  <c r="N77" i="3" l="1"/>
  <c r="G77" i="3" l="1"/>
  <c r="H77" i="3" l="1"/>
  <c r="S76" i="3"/>
  <c r="AK76" i="3" s="1"/>
  <c r="T76" i="3" l="1"/>
  <c r="AL76" i="3" l="1"/>
  <c r="AR76" i="3" s="1"/>
  <c r="AQ76" i="3"/>
  <c r="Y77" i="3"/>
  <c r="Z77" i="3" l="1"/>
  <c r="G13" i="8" l="1"/>
  <c r="G76" i="8" l="1"/>
  <c r="K76" i="8" l="1"/>
  <c r="AG16" i="5" l="1"/>
  <c r="AG50" i="5" l="1"/>
  <c r="BN65" i="5" l="1"/>
  <c r="H76" i="8" l="1"/>
  <c r="I76" i="8" l="1"/>
  <c r="L76" i="8"/>
  <c r="M76" i="8" l="1"/>
  <c r="K52" i="4" l="1"/>
  <c r="K32" i="4" l="1"/>
  <c r="N32" i="5" l="1"/>
  <c r="N19" i="5"/>
  <c r="N50" i="5"/>
  <c r="N51" i="5"/>
  <c r="N16" i="5"/>
  <c r="N26" i="5"/>
  <c r="O19" i="5" l="1"/>
  <c r="O50" i="5"/>
  <c r="O27" i="5"/>
  <c r="O32" i="5"/>
  <c r="O26" i="5" l="1"/>
  <c r="O16" i="5"/>
  <c r="O51" i="5"/>
  <c r="AM76" i="8" l="1"/>
  <c r="T73" i="7" l="1"/>
  <c r="AX51" i="5" l="1"/>
  <c r="J66" i="4" l="1"/>
  <c r="J65" i="4"/>
  <c r="J63" i="4"/>
  <c r="Q68" i="7" l="1"/>
  <c r="R68" i="7" l="1"/>
  <c r="R59" i="7"/>
  <c r="AD14" i="3" l="1"/>
  <c r="AA14" i="3" l="1"/>
  <c r="N27" i="5" l="1"/>
  <c r="AE76" i="8" l="1"/>
  <c r="CV78" i="5" l="1"/>
  <c r="CT63" i="5" l="1"/>
  <c r="BM63" i="5" l="1"/>
  <c r="BM40" i="5" l="1"/>
  <c r="BM16" i="5"/>
  <c r="BM19" i="5"/>
  <c r="BM60" i="5" l="1"/>
  <c r="BM61" i="5"/>
  <c r="CC50" i="5" l="1"/>
  <c r="CC51" i="5"/>
  <c r="CC60" i="5" l="1"/>
  <c r="BN19" i="5" l="1"/>
  <c r="BN61" i="5"/>
  <c r="BN63" i="5" l="1"/>
  <c r="BN16" i="5"/>
  <c r="BN60" i="5"/>
  <c r="BN66" i="5"/>
  <c r="AE77" i="3" l="1"/>
  <c r="AK77" i="3" s="1"/>
  <c r="AF77" i="3" l="1"/>
  <c r="AQ77" i="3" l="1"/>
  <c r="AL77" i="3"/>
  <c r="AR77" i="3" s="1"/>
  <c r="CU63" i="5" l="1"/>
  <c r="AG60" i="5" l="1"/>
  <c r="K54" i="8" l="1"/>
  <c r="K46" i="8" l="1"/>
  <c r="AD75" i="3" l="1"/>
  <c r="AD78" i="3" s="1"/>
  <c r="AD80" i="3" s="1"/>
  <c r="AM75" i="8" l="1"/>
  <c r="AM77" i="8" s="1"/>
  <c r="AM79" i="8" s="1"/>
  <c r="AJ45" i="8" l="1"/>
  <c r="D46" i="3" l="1"/>
  <c r="K46" i="4"/>
  <c r="E46" i="3" l="1"/>
  <c r="D45" i="8"/>
  <c r="J46" i="4"/>
  <c r="E45" i="8" l="1"/>
  <c r="R46" i="7" l="1"/>
  <c r="D39" i="8" l="1"/>
  <c r="E39" i="8" s="1"/>
  <c r="J40" i="4"/>
  <c r="K40" i="4" l="1"/>
  <c r="D40" i="3"/>
  <c r="E40" i="3" l="1"/>
  <c r="K35" i="4" l="1"/>
  <c r="D35" i="3"/>
  <c r="E35" i="3" l="1"/>
  <c r="K51" i="4" l="1"/>
  <c r="D51" i="3"/>
  <c r="E51" i="3" l="1"/>
  <c r="D50" i="3" l="1"/>
  <c r="K50" i="4"/>
  <c r="E50" i="3" l="1"/>
  <c r="AJ38" i="8" l="1"/>
  <c r="AJ33" i="8" l="1"/>
  <c r="AJ54" i="8"/>
  <c r="AJ48" i="8"/>
  <c r="AJ41" i="8"/>
  <c r="AJ43" i="8"/>
  <c r="AJ42" i="8"/>
  <c r="AJ37" i="8"/>
  <c r="AJ35" i="8"/>
  <c r="R39" i="7" l="1"/>
  <c r="R34" i="7"/>
  <c r="R42" i="7"/>
  <c r="R36" i="7"/>
  <c r="R38" i="7"/>
  <c r="R43" i="7"/>
  <c r="K43" i="4" l="1"/>
  <c r="D43" i="3"/>
  <c r="D38" i="3"/>
  <c r="K38" i="4"/>
  <c r="K34" i="4" l="1"/>
  <c r="D34" i="3"/>
  <c r="K42" i="4"/>
  <c r="D42" i="3"/>
  <c r="D44" i="3"/>
  <c r="E43" i="3"/>
  <c r="E38" i="3"/>
  <c r="E34" i="3" l="1"/>
  <c r="K49" i="4"/>
  <c r="D49" i="3"/>
  <c r="E42" i="3"/>
  <c r="K36" i="4"/>
  <c r="D36" i="3"/>
  <c r="E49" i="3" l="1"/>
  <c r="E36" i="3"/>
  <c r="D39" i="3" l="1"/>
  <c r="K39" i="4"/>
  <c r="E39" i="3" l="1"/>
  <c r="AJ32" i="8" l="1"/>
  <c r="R33" i="7" l="1"/>
  <c r="D33" i="3" l="1"/>
  <c r="K33" i="4"/>
  <c r="E33" i="3" l="1"/>
  <c r="G54" i="8" l="1"/>
  <c r="G46" i="8"/>
  <c r="F49" i="3" l="1"/>
  <c r="F47" i="3"/>
  <c r="F55" i="3" l="1"/>
  <c r="AJ29" i="8" l="1"/>
  <c r="H29" i="8" l="1"/>
  <c r="I29" i="8" s="1"/>
  <c r="N30" i="5"/>
  <c r="P29" i="8" l="1"/>
  <c r="Q29" i="8" s="1"/>
  <c r="AW30" i="5"/>
  <c r="D30" i="3" l="1"/>
  <c r="K30" i="4"/>
  <c r="E30" i="3" l="1"/>
  <c r="D29" i="8"/>
  <c r="E29" i="8" s="1"/>
  <c r="J30" i="4"/>
  <c r="G30" i="3" l="1"/>
  <c r="O30" i="5"/>
  <c r="H30" i="3" l="1"/>
  <c r="J30" i="3"/>
  <c r="K30" i="3" s="1"/>
  <c r="AX30" i="5"/>
  <c r="P47" i="5" l="1"/>
  <c r="P55" i="5"/>
  <c r="P49" i="5"/>
  <c r="AJ55" i="8" l="1"/>
  <c r="AJ52" i="8"/>
  <c r="H55" i="8" l="1"/>
  <c r="I55" i="8" s="1"/>
  <c r="N56" i="5"/>
  <c r="H52" i="8" l="1"/>
  <c r="I52" i="8" s="1"/>
  <c r="N53" i="5"/>
  <c r="P55" i="8" l="1"/>
  <c r="Q55" i="8" s="1"/>
  <c r="AW56" i="5"/>
  <c r="P52" i="8"/>
  <c r="AW53" i="5"/>
  <c r="Q52" i="8" l="1"/>
  <c r="T55" i="8" l="1"/>
  <c r="U55" i="8" s="1"/>
  <c r="BM56" i="5"/>
  <c r="T52" i="8" l="1"/>
  <c r="BM53" i="5"/>
  <c r="U52" i="8" l="1"/>
  <c r="X55" i="8" l="1"/>
  <c r="Y55" i="8" s="1"/>
  <c r="CC56" i="5"/>
  <c r="X52" i="8"/>
  <c r="CC53" i="5"/>
  <c r="Y52" i="8" l="1"/>
  <c r="L52" i="8" l="1"/>
  <c r="AG53" i="5"/>
  <c r="M52" i="8" l="1"/>
  <c r="G56" i="3" l="1"/>
  <c r="O56" i="5"/>
  <c r="H56" i="3" l="1"/>
  <c r="G53" i="3"/>
  <c r="O53" i="5"/>
  <c r="H53" i="3" l="1"/>
  <c r="J56" i="3"/>
  <c r="AX56" i="5"/>
  <c r="J53" i="3"/>
  <c r="K53" i="3" s="1"/>
  <c r="AX53" i="5"/>
  <c r="K56" i="3" l="1"/>
  <c r="L55" i="8"/>
  <c r="AG56" i="5"/>
  <c r="M55" i="8" l="1"/>
  <c r="P56" i="3" l="1"/>
  <c r="BN56" i="5"/>
  <c r="Q56" i="3" l="1"/>
  <c r="P53" i="3"/>
  <c r="BN53" i="5"/>
  <c r="Q53" i="3" l="1"/>
  <c r="Q49" i="5" l="1"/>
  <c r="Q55" i="5"/>
  <c r="Q47" i="5"/>
  <c r="R57" i="7" l="1"/>
  <c r="H14" i="8" l="1"/>
  <c r="P14" i="8" l="1"/>
  <c r="D15" i="3" l="1"/>
  <c r="D14" i="8" l="1"/>
  <c r="G15" i="3" l="1"/>
  <c r="J15" i="3" l="1"/>
  <c r="AJ51" i="8" l="1"/>
  <c r="AJ47" i="8"/>
  <c r="AJ23" i="8"/>
  <c r="H51" i="8" l="1"/>
  <c r="I51" i="8" s="1"/>
  <c r="N52" i="5"/>
  <c r="P51" i="8" l="1"/>
  <c r="Q51" i="8" s="1"/>
  <c r="AW52" i="5"/>
  <c r="D48" i="3" l="1"/>
  <c r="K48" i="4"/>
  <c r="D24" i="3"/>
  <c r="K24" i="4"/>
  <c r="E48" i="3" l="1"/>
  <c r="D23" i="8"/>
  <c r="J24" i="4"/>
  <c r="E24" i="3"/>
  <c r="E23" i="8" l="1"/>
  <c r="T51" i="8" l="1"/>
  <c r="U51" i="8" s="1"/>
  <c r="BM52" i="5"/>
  <c r="X51" i="8" l="1"/>
  <c r="Y51" i="8" s="1"/>
  <c r="CC52" i="5"/>
  <c r="G52" i="3" l="1"/>
  <c r="O52" i="5"/>
  <c r="H52" i="3" l="1"/>
  <c r="P52" i="3" l="1"/>
  <c r="BN52" i="5"/>
  <c r="Q52" i="3" l="1"/>
  <c r="R48" i="7" l="1"/>
  <c r="AZ73" i="5" l="1"/>
  <c r="N64" i="5" l="1"/>
  <c r="AW64" i="5" l="1"/>
  <c r="BM64" i="5" l="1"/>
  <c r="G64" i="3" l="1"/>
  <c r="O64" i="5"/>
  <c r="H64" i="3" l="1"/>
  <c r="J64" i="3" l="1"/>
  <c r="AX64" i="5"/>
  <c r="K64" i="3" l="1"/>
  <c r="P64" i="3"/>
  <c r="Q64" i="3" s="1"/>
  <c r="BN64" i="5"/>
  <c r="J73" i="7" l="1"/>
  <c r="I73" i="7"/>
  <c r="BY73" i="5" l="1"/>
  <c r="BI73" i="5"/>
  <c r="G73" i="7"/>
  <c r="F73" i="4"/>
  <c r="G73" i="4"/>
  <c r="BJ73" i="5"/>
  <c r="I73" i="5"/>
  <c r="H73" i="7"/>
  <c r="H73" i="6"/>
  <c r="G73" i="6"/>
  <c r="H73" i="5" l="1"/>
  <c r="Y73" i="6" l="1"/>
  <c r="AC73" i="5"/>
  <c r="Z73" i="6"/>
  <c r="AS73" i="5"/>
  <c r="AT73" i="5"/>
  <c r="BZ73" i="5" l="1"/>
  <c r="CQ73" i="5"/>
  <c r="CP73" i="5"/>
  <c r="AD73" i="5" l="1"/>
  <c r="J52" i="3" l="1"/>
  <c r="AX52" i="5"/>
  <c r="K52" i="3" l="1"/>
  <c r="L51" i="8" l="1"/>
  <c r="AG52" i="5"/>
  <c r="M51" i="8" l="1"/>
  <c r="AJ16" i="8" l="1"/>
  <c r="H16" i="8" l="1"/>
  <c r="I16" i="8" s="1"/>
  <c r="N17" i="5"/>
  <c r="D17" i="3" l="1"/>
  <c r="K17" i="4"/>
  <c r="E17" i="3" l="1"/>
  <c r="D16" i="8"/>
  <c r="E16" i="8" s="1"/>
  <c r="J17" i="4"/>
  <c r="T16" i="8" l="1"/>
  <c r="U16" i="8" s="1"/>
  <c r="BM17" i="5"/>
  <c r="P16" i="8" l="1"/>
  <c r="Q16" i="8" s="1"/>
  <c r="AW17" i="5"/>
  <c r="G17" i="3" l="1"/>
  <c r="O17" i="5"/>
  <c r="H17" i="3" l="1"/>
  <c r="J17" i="3"/>
  <c r="K17" i="3" s="1"/>
  <c r="AX17" i="5"/>
  <c r="P17" i="3" l="1"/>
  <c r="Q17" i="3" s="1"/>
  <c r="BN17" i="5"/>
  <c r="R17" i="7" l="1"/>
  <c r="CJ73" i="5" l="1"/>
  <c r="CX73" i="5" l="1"/>
  <c r="AN76" i="8" l="1"/>
  <c r="AO76" i="8" l="1"/>
  <c r="AJ19" i="8" l="1"/>
  <c r="AJ46" i="8" l="1"/>
  <c r="AJ22" i="8"/>
  <c r="AJ24" i="8"/>
  <c r="H22" i="8" l="1"/>
  <c r="I22" i="8" s="1"/>
  <c r="N23" i="5"/>
  <c r="P22" i="8" l="1"/>
  <c r="Q22" i="8" s="1"/>
  <c r="AW23" i="5"/>
  <c r="D47" i="3" l="1"/>
  <c r="K47" i="4"/>
  <c r="D23" i="3"/>
  <c r="K23" i="4"/>
  <c r="D25" i="3"/>
  <c r="K25" i="4"/>
  <c r="E25" i="3" l="1"/>
  <c r="E23" i="3"/>
  <c r="E47" i="3"/>
  <c r="D46" i="8"/>
  <c r="E46" i="8" s="1"/>
  <c r="J47" i="4"/>
  <c r="D22" i="8"/>
  <c r="E22" i="8" s="1"/>
  <c r="J23" i="4"/>
  <c r="D24" i="8"/>
  <c r="E24" i="8" s="1"/>
  <c r="J25" i="4"/>
  <c r="T22" i="8" l="1"/>
  <c r="U22" i="8" s="1"/>
  <c r="BM23" i="5"/>
  <c r="X22" i="8" l="1"/>
  <c r="Y22" i="8" s="1"/>
  <c r="CC23" i="5"/>
  <c r="G23" i="3" l="1"/>
  <c r="O23" i="5"/>
  <c r="H23" i="3" l="1"/>
  <c r="J23" i="3"/>
  <c r="K23" i="3" s="1"/>
  <c r="AX23" i="5"/>
  <c r="P23" i="3" l="1"/>
  <c r="Q23" i="3" s="1"/>
  <c r="BN23" i="5"/>
  <c r="R20" i="7" l="1"/>
  <c r="R23" i="7" l="1"/>
  <c r="R47" i="7" l="1"/>
  <c r="J51" i="4" l="1"/>
  <c r="N73" i="4" s="1"/>
  <c r="D50" i="8"/>
  <c r="E50" i="8" s="1"/>
  <c r="D20" i="3" l="1"/>
  <c r="K20" i="4"/>
  <c r="E20" i="3" l="1"/>
  <c r="L46" i="8" l="1"/>
  <c r="M46" i="8" s="1"/>
  <c r="AG47" i="5"/>
  <c r="L54" i="8" l="1"/>
  <c r="M54" i="8" s="1"/>
  <c r="AG55" i="5"/>
  <c r="L48" i="8" l="1"/>
  <c r="M48" i="8" s="1"/>
  <c r="AG49" i="5"/>
  <c r="BM58" i="5" l="1"/>
  <c r="T57" i="8"/>
  <c r="U57" i="8" s="1"/>
  <c r="BM51" i="5" l="1"/>
  <c r="T50" i="8"/>
  <c r="U50" i="8" s="1"/>
  <c r="P48" i="8" l="1"/>
  <c r="Q48" i="8" s="1"/>
  <c r="AW49" i="5"/>
  <c r="P46" i="8"/>
  <c r="Q46" i="8" s="1"/>
  <c r="AW47" i="5"/>
  <c r="AW55" i="5"/>
  <c r="P54" i="8"/>
  <c r="Q54" i="8" s="1"/>
  <c r="BM55" i="5" l="1"/>
  <c r="T54" i="8"/>
  <c r="U54" i="8" s="1"/>
  <c r="AG58" i="5" l="1"/>
  <c r="L57" i="8"/>
  <c r="M57" i="8" s="1"/>
  <c r="CC55" i="5" l="1"/>
  <c r="X54" i="8"/>
  <c r="Y54" i="8" s="1"/>
  <c r="T45" i="8"/>
  <c r="U45" i="8" s="1"/>
  <c r="BM46" i="5"/>
  <c r="X48" i="8"/>
  <c r="Y48" i="8" s="1"/>
  <c r="CC49" i="5"/>
  <c r="X57" i="8"/>
  <c r="Y57" i="8" s="1"/>
  <c r="CC58" i="5"/>
  <c r="X46" i="8"/>
  <c r="Y46" i="8" s="1"/>
  <c r="CC47" i="5"/>
  <c r="BN51" i="5" l="1"/>
  <c r="P51" i="3"/>
  <c r="P58" i="3"/>
  <c r="BN58" i="5"/>
  <c r="P55" i="3"/>
  <c r="Q55" i="3" s="1"/>
  <c r="BN55" i="5"/>
  <c r="Q58" i="3" l="1"/>
  <c r="Q51" i="3"/>
  <c r="H48" i="8" l="1"/>
  <c r="I48" i="8" s="1"/>
  <c r="N49" i="5"/>
  <c r="N55" i="5" l="1"/>
  <c r="H54" i="8"/>
  <c r="I54" i="8" s="1"/>
  <c r="N47" i="5"/>
  <c r="H46" i="8"/>
  <c r="I46" i="8" s="1"/>
  <c r="G47" i="3" l="1"/>
  <c r="O47" i="5"/>
  <c r="O55" i="5"/>
  <c r="G55" i="3"/>
  <c r="O49" i="5"/>
  <c r="G49" i="3"/>
  <c r="H47" i="3" l="1"/>
  <c r="H49" i="3"/>
  <c r="H55" i="3"/>
  <c r="V62" i="3" l="1"/>
  <c r="W62" i="3" s="1"/>
  <c r="S62" i="3" l="1"/>
  <c r="T62" i="3" l="1"/>
  <c r="AX26" i="5" l="1"/>
  <c r="J26" i="3"/>
  <c r="J47" i="3" l="1"/>
  <c r="AX47" i="5"/>
  <c r="AX49" i="5"/>
  <c r="J49" i="3"/>
  <c r="K26" i="3"/>
  <c r="AX55" i="5"/>
  <c r="J55" i="3"/>
  <c r="K55" i="3" l="1"/>
  <c r="K49" i="3"/>
  <c r="K47" i="3"/>
  <c r="S79" i="3" l="1"/>
  <c r="AB66" i="8" l="1"/>
  <c r="AC66" i="8" s="1"/>
  <c r="AB65" i="8"/>
  <c r="AC65" i="8" s="1"/>
  <c r="AB59" i="8" l="1"/>
  <c r="AC59" i="8" s="1"/>
  <c r="CT60" i="5"/>
  <c r="CT66" i="5"/>
  <c r="CT26" i="5" l="1"/>
  <c r="AB25" i="8"/>
  <c r="AC25" i="8" s="1"/>
  <c r="AB35" i="8"/>
  <c r="AC35" i="8" s="1"/>
  <c r="CT36" i="5"/>
  <c r="CT48" i="5"/>
  <c r="AB47" i="8"/>
  <c r="AC47" i="8" s="1"/>
  <c r="AB41" i="8"/>
  <c r="AC41" i="8" s="1"/>
  <c r="CT42" i="5"/>
  <c r="AB37" i="8"/>
  <c r="AC37" i="8" s="1"/>
  <c r="CT38" i="5"/>
  <c r="AB32" i="8"/>
  <c r="AC32" i="8" s="1"/>
  <c r="CT33" i="5"/>
  <c r="AB58" i="8" l="1"/>
  <c r="AC58" i="8" s="1"/>
  <c r="AB39" i="8" l="1"/>
  <c r="AC39" i="8" s="1"/>
  <c r="CT40" i="5"/>
  <c r="AB50" i="8" l="1"/>
  <c r="AC50" i="8" s="1"/>
  <c r="CT51" i="5"/>
  <c r="AB60" i="8" l="1"/>
  <c r="AC60" i="8" s="1"/>
  <c r="CT61" i="5"/>
  <c r="AB29" i="8" l="1"/>
  <c r="AC29" i="8" s="1"/>
  <c r="CT30" i="5"/>
  <c r="AB31" i="8"/>
  <c r="AC31" i="8" s="1"/>
  <c r="CT32" i="5"/>
  <c r="AB48" i="8"/>
  <c r="AC48" i="8" s="1"/>
  <c r="CT49" i="5"/>
  <c r="AB52" i="8"/>
  <c r="AC52" i="8" s="1"/>
  <c r="CT53" i="5"/>
  <c r="AB49" i="8"/>
  <c r="AC49" i="8" s="1"/>
  <c r="CT50" i="5"/>
  <c r="AB15" i="8"/>
  <c r="AC15" i="8" s="1"/>
  <c r="CT16" i="5"/>
  <c r="AB16" i="8"/>
  <c r="AC16" i="8" s="1"/>
  <c r="CT17" i="5"/>
  <c r="AB22" i="8"/>
  <c r="AC22" i="8" s="1"/>
  <c r="CT23" i="5"/>
  <c r="AB55" i="8"/>
  <c r="AC55" i="8" s="1"/>
  <c r="CT56" i="5"/>
  <c r="AB26" i="8"/>
  <c r="AC26" i="8" s="1"/>
  <c r="CT27" i="5"/>
  <c r="AB43" i="8" l="1"/>
  <c r="AB33" i="8"/>
  <c r="AC33" i="8" s="1"/>
  <c r="CT34" i="5"/>
  <c r="AB19" i="8" l="1"/>
  <c r="AC19" i="8" s="1"/>
  <c r="CT20" i="5"/>
  <c r="V60" i="3" l="1"/>
  <c r="W60" i="3" s="1"/>
  <c r="CU60" i="5"/>
  <c r="V44" i="3"/>
  <c r="V53" i="3"/>
  <c r="W53" i="3" s="1"/>
  <c r="CU53" i="5"/>
  <c r="V36" i="3"/>
  <c r="W36" i="3" s="1"/>
  <c r="CU36" i="5"/>
  <c r="V34" i="3"/>
  <c r="W34" i="3" s="1"/>
  <c r="CU34" i="5"/>
  <c r="CU61" i="5"/>
  <c r="V61" i="3"/>
  <c r="W61" i="3" s="1"/>
  <c r="V16" i="3"/>
  <c r="W16" i="3" s="1"/>
  <c r="CU16" i="5"/>
  <c r="V30" i="3"/>
  <c r="W30" i="3" s="1"/>
  <c r="CU30" i="5"/>
  <c r="V27" i="3"/>
  <c r="W27" i="3" s="1"/>
  <c r="CU27" i="5"/>
  <c r="V65" i="3"/>
  <c r="W65" i="3" s="1"/>
  <c r="CU65" i="5"/>
  <c r="V42" i="3"/>
  <c r="W42" i="3" s="1"/>
  <c r="CU42" i="5"/>
  <c r="CU56" i="5"/>
  <c r="V56" i="3"/>
  <c r="W56" i="3" s="1"/>
  <c r="V49" i="3"/>
  <c r="W49" i="3" s="1"/>
  <c r="CU49" i="5"/>
  <c r="V33" i="3"/>
  <c r="W33" i="3" s="1"/>
  <c r="CU33" i="5"/>
  <c r="V32" i="3"/>
  <c r="W32" i="3" s="1"/>
  <c r="CU32" i="5"/>
  <c r="V17" i="3"/>
  <c r="W17" i="3" s="1"/>
  <c r="CU17" i="5"/>
  <c r="V66" i="3"/>
  <c r="V23" i="3"/>
  <c r="W23" i="3" s="1"/>
  <c r="CU23" i="5"/>
  <c r="V64" i="3"/>
  <c r="W64" i="3" s="1"/>
  <c r="CU64" i="5"/>
  <c r="V48" i="3"/>
  <c r="W48" i="3" s="1"/>
  <c r="CU48" i="5"/>
  <c r="V50" i="3"/>
  <c r="W50" i="3" s="1"/>
  <c r="CU50" i="5"/>
  <c r="CU26" i="5"/>
  <c r="V26" i="3"/>
  <c r="W26" i="3" s="1"/>
  <c r="V40" i="3"/>
  <c r="W40" i="3" s="1"/>
  <c r="CU40" i="5"/>
  <c r="V38" i="3"/>
  <c r="W38" i="3" s="1"/>
  <c r="CU38" i="5"/>
  <c r="CU20" i="5"/>
  <c r="V20" i="3"/>
  <c r="W20" i="3" s="1"/>
  <c r="V52" i="3"/>
  <c r="AB63" i="8" l="1"/>
  <c r="V59" i="3" l="1"/>
  <c r="V67" i="3"/>
  <c r="S59" i="3" l="1"/>
  <c r="G78" i="5" l="1"/>
  <c r="G80" i="5" s="1"/>
  <c r="W76" i="8" l="1"/>
  <c r="S76" i="8" l="1"/>
  <c r="AD44" i="3" l="1"/>
  <c r="AM43" i="8"/>
  <c r="AD15" i="3"/>
  <c r="AM14" i="8"/>
  <c r="F15" i="3"/>
  <c r="O15" i="5"/>
  <c r="H15" i="3" l="1"/>
  <c r="G14" i="8"/>
  <c r="N15" i="5"/>
  <c r="I14" i="8" l="1"/>
  <c r="D73" i="7"/>
  <c r="AD73" i="3" l="1"/>
  <c r="BW78" i="5" l="1"/>
  <c r="AR78" i="5"/>
  <c r="I75" i="3"/>
  <c r="BG78" i="5"/>
  <c r="S75" i="8"/>
  <c r="C75" i="8"/>
  <c r="BH78" i="5"/>
  <c r="O75" i="3"/>
  <c r="E78" i="4"/>
  <c r="C75" i="3"/>
  <c r="D79" i="6"/>
  <c r="X75" i="3"/>
  <c r="AQ78" i="5"/>
  <c r="O75" i="8"/>
  <c r="C79" i="6"/>
  <c r="AE75" i="8"/>
  <c r="W75" i="8"/>
  <c r="AQ80" i="5" l="1"/>
  <c r="O77" i="8"/>
  <c r="C78" i="3"/>
  <c r="AE77" i="8"/>
  <c r="D78" i="5"/>
  <c r="G75" i="8"/>
  <c r="BG80" i="5"/>
  <c r="S77" i="8"/>
  <c r="BH80" i="5"/>
  <c r="C81" i="6"/>
  <c r="E80" i="4"/>
  <c r="E78" i="5"/>
  <c r="F75" i="3"/>
  <c r="AB78" i="5"/>
  <c r="L75" i="3"/>
  <c r="D81" i="6"/>
  <c r="W77" i="8"/>
  <c r="X78" i="3"/>
  <c r="O78" i="3"/>
  <c r="AR80" i="5"/>
  <c r="I78" i="3"/>
  <c r="W79" i="8" l="1"/>
  <c r="I80" i="3"/>
  <c r="F78" i="3"/>
  <c r="G77" i="8"/>
  <c r="C80" i="3"/>
  <c r="O80" i="3"/>
  <c r="E80" i="5"/>
  <c r="D80" i="5"/>
  <c r="AB80" i="5"/>
  <c r="O79" i="8"/>
  <c r="X80" i="3"/>
  <c r="L78" i="3"/>
  <c r="S79" i="8"/>
  <c r="AE79" i="8"/>
  <c r="L80" i="3" l="1"/>
  <c r="F80" i="3"/>
  <c r="G79" i="8"/>
  <c r="C76" i="8" l="1"/>
  <c r="D78" i="4"/>
  <c r="D80" i="4" l="1"/>
  <c r="C77" i="8"/>
  <c r="C79" i="8" l="1"/>
  <c r="AO51" i="3" l="1"/>
  <c r="AO58" i="3" l="1"/>
  <c r="AO53" i="3"/>
  <c r="BW80" i="5" l="1"/>
  <c r="AM73" i="3" l="1"/>
  <c r="R79" i="3"/>
  <c r="AJ79" i="3" s="1"/>
  <c r="T79" i="3" l="1"/>
  <c r="AP79" i="3" l="1"/>
  <c r="AA63" i="8" l="1"/>
  <c r="AC63" i="8" s="1"/>
  <c r="CT64" i="5" l="1"/>
  <c r="R67" i="7" l="1"/>
  <c r="R66" i="7"/>
  <c r="R64" i="7"/>
  <c r="R65" i="7"/>
  <c r="R60" i="7"/>
  <c r="W64" i="8"/>
  <c r="R62" i="7" l="1"/>
  <c r="AA34" i="8" l="1"/>
  <c r="AA54" i="8"/>
  <c r="AA45" i="8" l="1"/>
  <c r="AA20" i="8"/>
  <c r="AA24" i="8" l="1"/>
  <c r="AA57" i="8" l="1"/>
  <c r="AA38" i="8" l="1"/>
  <c r="O14" i="8" l="1"/>
  <c r="AW15" i="5"/>
  <c r="R61" i="7"/>
  <c r="Q14" i="8" l="1"/>
  <c r="R55" i="7" l="1"/>
  <c r="AA51" i="8" l="1"/>
  <c r="R44" i="7" l="1"/>
  <c r="R53" i="7"/>
  <c r="R63" i="7"/>
  <c r="R16" i="7"/>
  <c r="R27" i="7"/>
  <c r="R49" i="7"/>
  <c r="R51" i="7"/>
  <c r="R30" i="7"/>
  <c r="R50" i="7"/>
  <c r="R32" i="7"/>
  <c r="AA44" i="3" l="1"/>
  <c r="R58" i="7" l="1"/>
  <c r="C15" i="3" l="1"/>
  <c r="K15" i="4"/>
  <c r="C14" i="8" l="1"/>
  <c r="J15" i="4"/>
  <c r="E15" i="3"/>
  <c r="E14" i="8" l="1"/>
  <c r="AA43" i="8" l="1"/>
  <c r="AC43" i="8" s="1"/>
  <c r="CT44" i="5"/>
  <c r="R24" i="7" l="1"/>
  <c r="R28" i="7"/>
  <c r="R54" i="7"/>
  <c r="AA15" i="3" l="1"/>
  <c r="O28" i="8" l="1"/>
  <c r="O27" i="8"/>
  <c r="K22" i="8" l="1"/>
  <c r="O32" i="8" l="1"/>
  <c r="O37" i="8"/>
  <c r="O42" i="8"/>
  <c r="O19" i="8"/>
  <c r="O44" i="8"/>
  <c r="O43" i="8"/>
  <c r="O47" i="8"/>
  <c r="O40" i="8"/>
  <c r="O34" i="8"/>
  <c r="O41" i="8"/>
  <c r="O38" i="8"/>
  <c r="O24" i="8"/>
  <c r="O39" i="8"/>
  <c r="O53" i="8"/>
  <c r="O20" i="8"/>
  <c r="O17" i="8"/>
  <c r="O21" i="8"/>
  <c r="O45" i="8"/>
  <c r="O33" i="8"/>
  <c r="O30" i="8"/>
  <c r="O23" i="8"/>
  <c r="O35" i="8"/>
  <c r="O18" i="8"/>
  <c r="O36" i="8" l="1"/>
  <c r="O73" i="8" s="1"/>
  <c r="AQ73" i="5"/>
  <c r="I15" i="3" l="1"/>
  <c r="AX15" i="5"/>
  <c r="K15" i="3" l="1"/>
  <c r="AG63" i="5" l="1"/>
  <c r="C35" i="8" l="1"/>
  <c r="AA18" i="8" l="1"/>
  <c r="AA56" i="8" l="1"/>
  <c r="G27" i="8" l="1"/>
  <c r="G28" i="8" l="1"/>
  <c r="G39" i="8"/>
  <c r="G43" i="8"/>
  <c r="C44" i="3" l="1"/>
  <c r="K44" i="4"/>
  <c r="E44" i="3" l="1"/>
  <c r="U44" i="3" l="1"/>
  <c r="W44" i="3" s="1"/>
  <c r="CU44" i="5"/>
  <c r="U59" i="3"/>
  <c r="W59" i="3" s="1"/>
  <c r="U57" i="3"/>
  <c r="U46" i="3"/>
  <c r="U67" i="3"/>
  <c r="W67" i="3" s="1"/>
  <c r="U19" i="3"/>
  <c r="U58" i="3"/>
  <c r="U55" i="3"/>
  <c r="U66" i="3"/>
  <c r="W66" i="3" s="1"/>
  <c r="CU66" i="5"/>
  <c r="U35" i="3"/>
  <c r="U52" i="3"/>
  <c r="W52" i="3" s="1"/>
  <c r="CU52" i="5"/>
  <c r="U51" i="3"/>
  <c r="C32" i="8" l="1"/>
  <c r="S49" i="8" l="1"/>
  <c r="W62" i="8" l="1"/>
  <c r="W47" i="8" l="1"/>
  <c r="AE42" i="8"/>
  <c r="W36" i="8"/>
  <c r="W44" i="8"/>
  <c r="W19" i="8"/>
  <c r="W29" i="8"/>
  <c r="AE20" i="8"/>
  <c r="W37" i="8"/>
  <c r="W21" i="8"/>
  <c r="AE28" i="8"/>
  <c r="AE35" i="8"/>
  <c r="AE34" i="8"/>
  <c r="W53" i="8"/>
  <c r="W32" i="8"/>
  <c r="AE53" i="8"/>
  <c r="AE36" i="8"/>
  <c r="AE21" i="8"/>
  <c r="W28" i="8"/>
  <c r="W20" i="8"/>
  <c r="AE30" i="8"/>
  <c r="W39" i="8"/>
  <c r="AE47" i="8"/>
  <c r="W23" i="8"/>
  <c r="W41" i="8"/>
  <c r="AE24" i="8"/>
  <c r="AE33" i="8"/>
  <c r="AE40" i="8"/>
  <c r="AE44" i="8"/>
  <c r="AE37" i="8"/>
  <c r="AE25" i="8"/>
  <c r="AE39" i="8"/>
  <c r="W40" i="8"/>
  <c r="AE15" i="8"/>
  <c r="W42" i="8"/>
  <c r="W24" i="8"/>
  <c r="AE19" i="8"/>
  <c r="AE29" i="8"/>
  <c r="W15" i="8"/>
  <c r="W30" i="8"/>
  <c r="W35" i="8"/>
  <c r="AE23" i="8"/>
  <c r="W25" i="8"/>
  <c r="AE18" i="8"/>
  <c r="AE41" i="8"/>
  <c r="W33" i="8"/>
  <c r="AE32" i="8"/>
  <c r="W18" i="8"/>
  <c r="W34" i="8"/>
  <c r="Q73" i="6" l="1"/>
  <c r="AE16" i="8"/>
  <c r="K30" i="8"/>
  <c r="K31" i="8"/>
  <c r="K53" i="8"/>
  <c r="K44" i="8"/>
  <c r="W16" i="8"/>
  <c r="K40" i="8"/>
  <c r="S34" i="8" l="1"/>
  <c r="K32" i="8"/>
  <c r="I20" i="3" l="1"/>
  <c r="I38" i="3"/>
  <c r="I35" i="3"/>
  <c r="I25" i="3"/>
  <c r="I43" i="3"/>
  <c r="I22" i="3"/>
  <c r="I34" i="3"/>
  <c r="I54" i="3"/>
  <c r="I48" i="3"/>
  <c r="I44" i="3"/>
  <c r="I31" i="3"/>
  <c r="I42" i="3"/>
  <c r="I40" i="3"/>
  <c r="I21" i="3"/>
  <c r="I41" i="3"/>
  <c r="I19" i="3" l="1"/>
  <c r="I37" i="3"/>
  <c r="I45" i="3"/>
  <c r="I36" i="3"/>
  <c r="I18" i="3"/>
  <c r="I46" i="3"/>
  <c r="I28" i="3"/>
  <c r="I33" i="3"/>
  <c r="I39" i="3"/>
  <c r="I29" i="3"/>
  <c r="I24" i="3" l="1"/>
  <c r="AR73" i="5"/>
  <c r="I73" i="3" l="1"/>
  <c r="K23" i="8" l="1"/>
  <c r="K24" i="8"/>
  <c r="K38" i="8" l="1"/>
  <c r="K34" i="8"/>
  <c r="K35" i="8" l="1"/>
  <c r="K21" i="8"/>
  <c r="K20" i="8"/>
  <c r="K19" i="8" l="1"/>
  <c r="K33" i="8"/>
  <c r="K36" i="8"/>
  <c r="K39" i="8"/>
  <c r="K42" i="8"/>
  <c r="AA42" i="8" l="1"/>
  <c r="AA28" i="8"/>
  <c r="AA30" i="8"/>
  <c r="AA27" i="8"/>
  <c r="AA23" i="8"/>
  <c r="AA21" i="8"/>
  <c r="AA17" i="8"/>
  <c r="AA44" i="8"/>
  <c r="AA14" i="8"/>
  <c r="AA13" i="8" l="1"/>
  <c r="AA53" i="8" l="1"/>
  <c r="CN73" i="5"/>
  <c r="AA73" i="8" l="1"/>
  <c r="U31" i="3" l="1"/>
  <c r="U18" i="3"/>
  <c r="U45" i="3"/>
  <c r="U22" i="3"/>
  <c r="U39" i="3"/>
  <c r="U29" i="3"/>
  <c r="U43" i="3"/>
  <c r="U25" i="3"/>
  <c r="U21" i="3"/>
  <c r="U24" i="3"/>
  <c r="U28" i="3"/>
  <c r="U54" i="3"/>
  <c r="U15" i="3"/>
  <c r="CO73" i="5"/>
  <c r="U14" i="3" l="1"/>
  <c r="U73" i="3" s="1"/>
  <c r="AA19" i="3" l="1"/>
  <c r="C43" i="8" l="1"/>
  <c r="C38" i="8"/>
  <c r="C40" i="8"/>
  <c r="C36" i="8"/>
  <c r="C41" i="8"/>
  <c r="C34" i="8"/>
  <c r="C49" i="8"/>
  <c r="C47" i="8"/>
  <c r="C33" i="8"/>
  <c r="C37" i="8"/>
  <c r="C42" i="8"/>
  <c r="C19" i="8" l="1"/>
  <c r="D73" i="4"/>
  <c r="C48" i="8"/>
  <c r="C73" i="8" l="1"/>
  <c r="C31" i="3" l="1"/>
  <c r="E73" i="4"/>
  <c r="C73" i="3" l="1"/>
  <c r="F73" i="7" l="1"/>
  <c r="AA59" i="3" l="1"/>
  <c r="X73" i="6" l="1"/>
  <c r="AA73" i="3" l="1"/>
  <c r="AE27" i="8" l="1"/>
  <c r="W56" i="8" l="1"/>
  <c r="AE56" i="8"/>
  <c r="S53" i="8"/>
  <c r="AE45" i="8"/>
  <c r="AE43" i="8"/>
  <c r="S27" i="8"/>
  <c r="AE17" i="8"/>
  <c r="W13" i="8"/>
  <c r="W43" i="8"/>
  <c r="W45" i="8"/>
  <c r="W31" i="8"/>
  <c r="W26" i="8"/>
  <c r="AE38" i="8"/>
  <c r="AE26" i="8"/>
  <c r="AE31" i="8"/>
  <c r="AE13" i="8"/>
  <c r="W38" i="8"/>
  <c r="W17" i="8"/>
  <c r="AE14" i="8"/>
  <c r="W14" i="8"/>
  <c r="K56" i="8"/>
  <c r="K45" i="8" l="1"/>
  <c r="K26" i="8"/>
  <c r="K18" i="8"/>
  <c r="K25" i="8"/>
  <c r="S23" i="8"/>
  <c r="K13" i="8"/>
  <c r="S33" i="8"/>
  <c r="K60" i="8"/>
  <c r="S48" i="8"/>
  <c r="S26" i="8"/>
  <c r="K14" i="8"/>
  <c r="C73" i="6"/>
  <c r="AE73" i="8"/>
  <c r="K37" i="8" l="1"/>
  <c r="K47" i="8"/>
  <c r="K28" i="8"/>
  <c r="K41" i="8"/>
  <c r="W27" i="8" l="1"/>
  <c r="BW73" i="5"/>
  <c r="W73" i="8" l="1"/>
  <c r="S56" i="8" l="1"/>
  <c r="S36" i="8" l="1"/>
  <c r="S24" i="8"/>
  <c r="S43" i="8"/>
  <c r="S29" i="8"/>
  <c r="S46" i="8"/>
  <c r="S32" i="8"/>
  <c r="S31" i="8"/>
  <c r="S47" i="8"/>
  <c r="S35" i="8"/>
  <c r="S19" i="8"/>
  <c r="S28" i="8"/>
  <c r="S41" i="8"/>
  <c r="S20" i="8"/>
  <c r="S40" i="8"/>
  <c r="K29" i="8" l="1"/>
  <c r="S37" i="8"/>
  <c r="S21" i="8"/>
  <c r="S13" i="8"/>
  <c r="S17" i="8"/>
  <c r="S44" i="8"/>
  <c r="S42" i="8"/>
  <c r="S30" i="8"/>
  <c r="S25" i="8"/>
  <c r="K16" i="8"/>
  <c r="S14" i="8"/>
  <c r="K43" i="8" l="1"/>
  <c r="S38" i="8" l="1"/>
  <c r="BG73" i="5"/>
  <c r="S73" i="8" l="1"/>
  <c r="O57" i="3" l="1"/>
  <c r="O14" i="3" l="1"/>
  <c r="O49" i="3"/>
  <c r="O30" i="3"/>
  <c r="O36" i="3"/>
  <c r="O54" i="3"/>
  <c r="O45" i="3"/>
  <c r="O25" i="3"/>
  <c r="O27" i="3"/>
  <c r="O50" i="3"/>
  <c r="O46" i="3"/>
  <c r="O32" i="3"/>
  <c r="O24" i="3"/>
  <c r="O21" i="3"/>
  <c r="O29" i="3"/>
  <c r="O39" i="3"/>
  <c r="O34" i="3"/>
  <c r="O33" i="3"/>
  <c r="O38" i="3"/>
  <c r="O28" i="3"/>
  <c r="O26" i="3"/>
  <c r="O20" i="3"/>
  <c r="O47" i="3"/>
  <c r="O41" i="3"/>
  <c r="O31" i="3"/>
  <c r="O22" i="3"/>
  <c r="O15" i="3"/>
  <c r="BH73" i="5" l="1"/>
  <c r="O43" i="3"/>
  <c r="O37" i="3"/>
  <c r="O40" i="3"/>
  <c r="O44" i="3"/>
  <c r="O18" i="3"/>
  <c r="O48" i="3"/>
  <c r="O42" i="3"/>
  <c r="O35" i="3"/>
  <c r="O73" i="3" l="1"/>
  <c r="K17" i="8" l="1"/>
  <c r="K27" i="8" l="1"/>
  <c r="AA73" i="5"/>
  <c r="K73" i="8" l="1"/>
  <c r="G41" i="8" l="1"/>
  <c r="G35" i="8"/>
  <c r="G44" i="8"/>
  <c r="G37" i="8"/>
  <c r="G47" i="8"/>
  <c r="G45" i="8"/>
  <c r="G33" i="8"/>
  <c r="G40" i="8"/>
  <c r="G23" i="8"/>
  <c r="G30" i="8"/>
  <c r="G36" i="8" l="1"/>
  <c r="G42" i="8"/>
  <c r="G38" i="8"/>
  <c r="G19" i="8"/>
  <c r="G53" i="8"/>
  <c r="G32" i="8"/>
  <c r="G34" i="8"/>
  <c r="G24" i="8"/>
  <c r="G21" i="8"/>
  <c r="G20" i="8"/>
  <c r="G17" i="8" l="1"/>
  <c r="D73" i="5"/>
  <c r="G73" i="8" l="1"/>
  <c r="BX78" i="5" l="1"/>
  <c r="R75" i="3"/>
  <c r="AJ75" i="3" s="1"/>
  <c r="AA78" i="5"/>
  <c r="K75" i="8"/>
  <c r="R78" i="3" l="1"/>
  <c r="AJ78" i="3" s="1"/>
  <c r="BX80" i="5"/>
  <c r="AA80" i="5"/>
  <c r="AA82" i="5"/>
  <c r="K77" i="8"/>
  <c r="K79" i="8" l="1"/>
  <c r="AP75" i="3"/>
  <c r="R80" i="3"/>
  <c r="AJ80" i="3" s="1"/>
  <c r="AP78" i="3" l="1"/>
  <c r="R49" i="3" l="1"/>
  <c r="R55" i="3"/>
  <c r="R14" i="3"/>
  <c r="R61" i="3"/>
  <c r="R66" i="3"/>
  <c r="X38" i="3"/>
  <c r="X54" i="3"/>
  <c r="X37" i="3"/>
  <c r="X50" i="3"/>
  <c r="X51" i="3"/>
  <c r="X27" i="3"/>
  <c r="X35" i="3"/>
  <c r="X48" i="3"/>
  <c r="X20" i="3"/>
  <c r="X16" i="3"/>
  <c r="X39" i="3"/>
  <c r="X61" i="3"/>
  <c r="X63" i="3"/>
  <c r="X33" i="3"/>
  <c r="R26" i="3"/>
  <c r="X45" i="3"/>
  <c r="R59" i="3"/>
  <c r="R17" i="3"/>
  <c r="R58" i="3"/>
  <c r="X19" i="3"/>
  <c r="R19" i="3"/>
  <c r="X44" i="3"/>
  <c r="X18" i="3"/>
  <c r="X14" i="3"/>
  <c r="X43" i="3"/>
  <c r="X52" i="3"/>
  <c r="X55" i="3"/>
  <c r="X46" i="3"/>
  <c r="X25" i="3"/>
  <c r="X41" i="3"/>
  <c r="X65" i="3"/>
  <c r="X40" i="3"/>
  <c r="X28" i="3"/>
  <c r="X31" i="3"/>
  <c r="R52" i="3"/>
  <c r="R23" i="3"/>
  <c r="R50" i="3"/>
  <c r="R47" i="3"/>
  <c r="R51" i="3"/>
  <c r="R56" i="3"/>
  <c r="X32" i="3"/>
  <c r="X29" i="3"/>
  <c r="X23" i="3"/>
  <c r="X30" i="3"/>
  <c r="X42" i="3"/>
  <c r="X49" i="3"/>
  <c r="X17" i="3"/>
  <c r="X36" i="3"/>
  <c r="X24" i="3"/>
  <c r="X34" i="3"/>
  <c r="X58" i="3"/>
  <c r="X57" i="3"/>
  <c r="X21" i="3"/>
  <c r="X26" i="3"/>
  <c r="X56" i="3"/>
  <c r="X47" i="3"/>
  <c r="AP80" i="3"/>
  <c r="R65" i="3"/>
  <c r="R63" i="3"/>
  <c r="R67" i="3"/>
  <c r="R57" i="3"/>
  <c r="R30" i="3"/>
  <c r="X15" i="3"/>
  <c r="R27" i="3"/>
  <c r="R32" i="3"/>
  <c r="R16" i="3"/>
  <c r="R44" i="3" l="1"/>
  <c r="R24" i="3"/>
  <c r="R40" i="3"/>
  <c r="R48" i="3"/>
  <c r="R46" i="3"/>
  <c r="R45" i="3"/>
  <c r="R29" i="3"/>
  <c r="R43" i="3"/>
  <c r="R42" i="3"/>
  <c r="R25" i="3"/>
  <c r="R35" i="3"/>
  <c r="R39" i="3"/>
  <c r="R38" i="3"/>
  <c r="R28" i="3"/>
  <c r="R41" i="3"/>
  <c r="R33" i="3"/>
  <c r="R20" i="3"/>
  <c r="R36" i="3"/>
  <c r="R18" i="3"/>
  <c r="R31" i="3"/>
  <c r="R37" i="3"/>
  <c r="T59" i="3"/>
  <c r="R34" i="3" l="1"/>
  <c r="R22" i="3"/>
  <c r="R54" i="3"/>
  <c r="X22" i="3"/>
  <c r="BX73" i="5"/>
  <c r="R15" i="3"/>
  <c r="R21" i="3" l="1"/>
  <c r="D73" i="6"/>
  <c r="R73" i="3" l="1"/>
  <c r="X73" i="3"/>
  <c r="L57" i="3" l="1"/>
  <c r="AJ57" i="3" s="1"/>
  <c r="L23" i="3" l="1"/>
  <c r="AJ23" i="3" s="1"/>
  <c r="L64" i="3"/>
  <c r="AJ64" i="3" s="1"/>
  <c r="L53" i="3"/>
  <c r="AJ53" i="3" s="1"/>
  <c r="L62" i="3"/>
  <c r="AJ62" i="3" s="1"/>
  <c r="L52" i="3"/>
  <c r="AJ52" i="3" s="1"/>
  <c r="L50" i="3"/>
  <c r="AJ50" i="3" s="1"/>
  <c r="L47" i="3"/>
  <c r="AJ47" i="3" s="1"/>
  <c r="L32" i="3"/>
  <c r="AJ32" i="3" s="1"/>
  <c r="L27" i="3"/>
  <c r="AJ27" i="3" s="1"/>
  <c r="L14" i="3"/>
  <c r="AJ14" i="3" s="1"/>
  <c r="L58" i="3"/>
  <c r="AJ58" i="3" s="1"/>
  <c r="L30" i="3"/>
  <c r="AJ30" i="3" s="1"/>
  <c r="L55" i="3"/>
  <c r="AJ55" i="3" s="1"/>
  <c r="L19" i="3"/>
  <c r="AJ19" i="3" s="1"/>
  <c r="L66" i="3"/>
  <c r="AJ66" i="3" s="1"/>
  <c r="L56" i="3"/>
  <c r="AJ56" i="3" s="1"/>
  <c r="L16" i="3"/>
  <c r="AJ16" i="3" s="1"/>
  <c r="L63" i="3"/>
  <c r="AJ63" i="3" s="1"/>
  <c r="L61" i="3"/>
  <c r="AJ61" i="3" s="1"/>
  <c r="L65" i="3"/>
  <c r="AJ65" i="3" s="1"/>
  <c r="L49" i="3"/>
  <c r="AJ49" i="3" s="1"/>
  <c r="L51" i="3"/>
  <c r="AJ51" i="3" s="1"/>
  <c r="L17" i="3"/>
  <c r="AJ17" i="3" s="1"/>
  <c r="L60" i="3"/>
  <c r="AJ60" i="3" s="1"/>
  <c r="L59" i="3"/>
  <c r="AJ59" i="3" s="1"/>
  <c r="L67" i="3"/>
  <c r="AJ67" i="3" s="1"/>
  <c r="L15" i="3"/>
  <c r="AJ15" i="3" s="1"/>
  <c r="L33" i="3" l="1"/>
  <c r="AP67" i="3"/>
  <c r="AP60" i="3"/>
  <c r="AP63" i="3"/>
  <c r="AP66" i="3"/>
  <c r="L28" i="3"/>
  <c r="L40" i="3"/>
  <c r="L31" i="3"/>
  <c r="L48" i="3"/>
  <c r="L54" i="3"/>
  <c r="L46" i="3"/>
  <c r="L26" i="3"/>
  <c r="AJ26" i="3" s="1"/>
  <c r="L36" i="3"/>
  <c r="L25" i="3"/>
  <c r="L38" i="3"/>
  <c r="L39" i="3"/>
  <c r="L44" i="3"/>
  <c r="L20" i="3"/>
  <c r="AP65" i="3"/>
  <c r="AP64" i="3"/>
  <c r="L45" i="3"/>
  <c r="L34" i="3"/>
  <c r="L37" i="3"/>
  <c r="L42" i="3"/>
  <c r="L24" i="3"/>
  <c r="L21" i="3"/>
  <c r="AP57" i="3"/>
  <c r="L35" i="3"/>
  <c r="L18" i="3"/>
  <c r="L41" i="3"/>
  <c r="L43" i="3"/>
  <c r="L29" i="3"/>
  <c r="AP61" i="3"/>
  <c r="AP62" i="3"/>
  <c r="AL73" i="5"/>
  <c r="L22" i="3" l="1"/>
  <c r="AP47" i="3"/>
  <c r="AP56" i="3"/>
  <c r="AP58" i="3"/>
  <c r="AP27" i="3"/>
  <c r="AP23" i="3"/>
  <c r="AP14" i="3"/>
  <c r="AP52" i="3"/>
  <c r="AP19" i="3"/>
  <c r="AP17" i="3"/>
  <c r="AP30" i="3"/>
  <c r="AP49" i="3"/>
  <c r="AP53" i="3"/>
  <c r="AP55" i="3"/>
  <c r="AP51" i="3"/>
  <c r="AP32" i="3"/>
  <c r="AP16" i="3"/>
  <c r="AP59" i="3"/>
  <c r="AP50" i="3"/>
  <c r="AB73" i="5"/>
  <c r="AP15" i="3"/>
  <c r="AP26" i="3" l="1"/>
  <c r="L73" i="3"/>
  <c r="Q66" i="7" l="1"/>
  <c r="Q60" i="7"/>
  <c r="Q53" i="7"/>
  <c r="Q62" i="7"/>
  <c r="Q64" i="7"/>
  <c r="Q67" i="7"/>
  <c r="Q51" i="7"/>
  <c r="Q36" i="7"/>
  <c r="Q20" i="7"/>
  <c r="Q49" i="7"/>
  <c r="Q65" i="7"/>
  <c r="Q17" i="7"/>
  <c r="Q35" i="7"/>
  <c r="Q55" i="7"/>
  <c r="Q54" i="7"/>
  <c r="Q47" i="7"/>
  <c r="Q30" i="7"/>
  <c r="Q46" i="7"/>
  <c r="Q24" i="7"/>
  <c r="Q59" i="7"/>
  <c r="Q42" i="7"/>
  <c r="Q31" i="7"/>
  <c r="Q44" i="7"/>
  <c r="Q21" i="7"/>
  <c r="Q63" i="7"/>
  <c r="Q32" i="7"/>
  <c r="Q39" i="7"/>
  <c r="Q28" i="7"/>
  <c r="Q33" i="7"/>
  <c r="Q26" i="7"/>
  <c r="Q58" i="7"/>
  <c r="Q61" i="7"/>
  <c r="Q27" i="7"/>
  <c r="Q16" i="7"/>
  <c r="Q19" i="7"/>
  <c r="Q57" i="7"/>
  <c r="Q43" i="7"/>
  <c r="Q48" i="7"/>
  <c r="Q34" i="7"/>
  <c r="Q38" i="7"/>
  <c r="Q23" i="7"/>
  <c r="Q50" i="7"/>
  <c r="Q40" i="7"/>
  <c r="C73" i="7" l="1"/>
  <c r="E73" i="7" l="1"/>
  <c r="AM13" i="8"/>
  <c r="AM73" i="8" l="1"/>
  <c r="AC67" i="6" l="1"/>
  <c r="AI59" i="8"/>
  <c r="AK59" i="8" s="1"/>
  <c r="AC60" i="6"/>
  <c r="AC63" i="6"/>
  <c r="AI48" i="8"/>
  <c r="AK48" i="8" s="1"/>
  <c r="AC49" i="6"/>
  <c r="AI55" i="8"/>
  <c r="AK55" i="8" s="1"/>
  <c r="AC56" i="6"/>
  <c r="AI26" i="8"/>
  <c r="AK26" i="8" s="1"/>
  <c r="AC27" i="6"/>
  <c r="AI15" i="8"/>
  <c r="AK15" i="8" s="1"/>
  <c r="AC16" i="6"/>
  <c r="AC64" i="6"/>
  <c r="AI52" i="8"/>
  <c r="AK52" i="8" s="1"/>
  <c r="AC53" i="6"/>
  <c r="AI60" i="8"/>
  <c r="AK60" i="8" s="1"/>
  <c r="AC61" i="6"/>
  <c r="AI50" i="8"/>
  <c r="AK50" i="8" s="1"/>
  <c r="AC51" i="6"/>
  <c r="AI57" i="8"/>
  <c r="AK57" i="8" s="1"/>
  <c r="AC58" i="6"/>
  <c r="AI54" i="8"/>
  <c r="AK54" i="8" s="1"/>
  <c r="AC55" i="6"/>
  <c r="AC66" i="6"/>
  <c r="AI51" i="8"/>
  <c r="AK51" i="8" s="1"/>
  <c r="AC52" i="6"/>
  <c r="AI29" i="8"/>
  <c r="AK29" i="8" s="1"/>
  <c r="AC30" i="6"/>
  <c r="AI31" i="8"/>
  <c r="AK31" i="8" s="1"/>
  <c r="AC32" i="6"/>
  <c r="AI49" i="8"/>
  <c r="AK49" i="8" s="1"/>
  <c r="AC50" i="6"/>
  <c r="AC65" i="6"/>
  <c r="AI18" i="8" l="1"/>
  <c r="AI58" i="8"/>
  <c r="AI30" i="8"/>
  <c r="AK30" i="8" s="1"/>
  <c r="AI41" i="8" l="1"/>
  <c r="AK41" i="8" s="1"/>
  <c r="AC42" i="6"/>
  <c r="AI45" i="8"/>
  <c r="AK45" i="8" s="1"/>
  <c r="AC46" i="6"/>
  <c r="AI40" i="8"/>
  <c r="AI56" i="8"/>
  <c r="AK56" i="8" s="1"/>
  <c r="AC57" i="6"/>
  <c r="AI22" i="8"/>
  <c r="AK22" i="8" s="1"/>
  <c r="AC23" i="6"/>
  <c r="AI21" i="8"/>
  <c r="AI27" i="8"/>
  <c r="AK27" i="8" s="1"/>
  <c r="AC28" i="6"/>
  <c r="AI53" i="8"/>
  <c r="AK53" i="8" s="1"/>
  <c r="AC54" i="6"/>
  <c r="AI20" i="8"/>
  <c r="AK20" i="8" s="1"/>
  <c r="AC21" i="6"/>
  <c r="AI43" i="8"/>
  <c r="AK43" i="8" s="1"/>
  <c r="AC44" i="6"/>
  <c r="AI34" i="8"/>
  <c r="AK34" i="8" s="1"/>
  <c r="AC35" i="6"/>
  <c r="AI17" i="8"/>
  <c r="AI36" i="8"/>
  <c r="AI16" i="8"/>
  <c r="AK16" i="8" s="1"/>
  <c r="AC17" i="6"/>
  <c r="AI32" i="8"/>
  <c r="AK32" i="8" s="1"/>
  <c r="AC33" i="6"/>
  <c r="AI46" i="8"/>
  <c r="AK46" i="8" s="1"/>
  <c r="AC47" i="6"/>
  <c r="AI24" i="8"/>
  <c r="AK24" i="8" s="1"/>
  <c r="AC25" i="6"/>
  <c r="AI28" i="8"/>
  <c r="AK28" i="8" s="1"/>
  <c r="AC29" i="6"/>
  <c r="AI35" i="8"/>
  <c r="AK35" i="8" s="1"/>
  <c r="AC36" i="6"/>
  <c r="AI47" i="8"/>
  <c r="AK47" i="8" s="1"/>
  <c r="AC48" i="6"/>
  <c r="AI39" i="8"/>
  <c r="AK39" i="8" s="1"/>
  <c r="AC40" i="6"/>
  <c r="AI38" i="8"/>
  <c r="AK38" i="8" s="1"/>
  <c r="AC39" i="6"/>
  <c r="AI42" i="8"/>
  <c r="AK42" i="8" s="1"/>
  <c r="AC43" i="6"/>
  <c r="AI44" i="8"/>
  <c r="AI25" i="8"/>
  <c r="AK25" i="8" s="1"/>
  <c r="AC26" i="6"/>
  <c r="AI23" i="8"/>
  <c r="AK23" i="8" s="1"/>
  <c r="AC24" i="6"/>
  <c r="AI33" i="8"/>
  <c r="AK33" i="8" s="1"/>
  <c r="AC34" i="6"/>
  <c r="AI37" i="8"/>
  <c r="AK37" i="8" s="1"/>
  <c r="AC38" i="6"/>
  <c r="AI19" i="8"/>
  <c r="AK19" i="8" s="1"/>
  <c r="AC20" i="6"/>
  <c r="AI14" i="8"/>
  <c r="AI13" i="8" l="1"/>
  <c r="W73" i="6"/>
  <c r="AI73" i="8" l="1"/>
  <c r="F20" i="3" l="1"/>
  <c r="AJ20" i="3" s="1"/>
  <c r="F29" i="3"/>
  <c r="AJ29" i="3" s="1"/>
  <c r="F45" i="3" l="1"/>
  <c r="AJ45" i="3" s="1"/>
  <c r="F42" i="3"/>
  <c r="AJ42" i="3" s="1"/>
  <c r="F38" i="3"/>
  <c r="AJ38" i="3" s="1"/>
  <c r="F31" i="3"/>
  <c r="AJ31" i="3" s="1"/>
  <c r="F18" i="3"/>
  <c r="AJ18" i="3" s="1"/>
  <c r="E73" i="5"/>
  <c r="F28" i="3"/>
  <c r="AJ28" i="3" s="1"/>
  <c r="F37" i="3"/>
  <c r="AJ37" i="3" s="1"/>
  <c r="F35" i="3"/>
  <c r="AJ35" i="3" s="1"/>
  <c r="F40" i="3"/>
  <c r="AJ40" i="3" s="1"/>
  <c r="F41" i="3"/>
  <c r="AJ41" i="3" s="1"/>
  <c r="F44" i="3"/>
  <c r="AJ44" i="3" s="1"/>
  <c r="F21" i="3"/>
  <c r="AJ21" i="3" s="1"/>
  <c r="F43" i="3"/>
  <c r="AJ43" i="3" s="1"/>
  <c r="F46" i="3"/>
  <c r="AJ46" i="3" s="1"/>
  <c r="F33" i="3"/>
  <c r="AJ33" i="3" s="1"/>
  <c r="F25" i="3"/>
  <c r="AJ25" i="3" s="1"/>
  <c r="F24" i="3"/>
  <c r="AJ24" i="3" s="1"/>
  <c r="F36" i="3"/>
  <c r="AJ36" i="3" s="1"/>
  <c r="F39" i="3"/>
  <c r="AJ39" i="3" s="1"/>
  <c r="F22" i="3"/>
  <c r="AJ22" i="3" s="1"/>
  <c r="F48" i="3"/>
  <c r="AJ48" i="3" s="1"/>
  <c r="F54" i="3"/>
  <c r="AJ54" i="3" s="1"/>
  <c r="F34" i="3"/>
  <c r="AJ34" i="3" s="1"/>
  <c r="AP29" i="3" l="1"/>
  <c r="F73" i="3"/>
  <c r="AP20" i="3"/>
  <c r="AP54" i="3" l="1"/>
  <c r="AP46" i="3"/>
  <c r="AP31" i="3"/>
  <c r="AP36" i="3"/>
  <c r="AP37" i="3"/>
  <c r="AP25" i="3"/>
  <c r="AP35" i="3"/>
  <c r="AP24" i="3"/>
  <c r="AP43" i="3"/>
  <c r="AP18" i="3"/>
  <c r="AJ73" i="3"/>
  <c r="AP38" i="3"/>
  <c r="AP48" i="3"/>
  <c r="AP34" i="3"/>
  <c r="AP41" i="3"/>
  <c r="AP39" i="3"/>
  <c r="AP28" i="3"/>
  <c r="AP44" i="3"/>
  <c r="AP22" i="3"/>
  <c r="AP42" i="3"/>
  <c r="AP45" i="3"/>
  <c r="AP40" i="3"/>
  <c r="AP21" i="3"/>
  <c r="AP33" i="3"/>
  <c r="AP73" i="3" l="1"/>
  <c r="S67" i="3" l="1"/>
  <c r="T67" i="3" l="1"/>
  <c r="M62" i="3" l="1"/>
  <c r="N62" i="3" s="1"/>
  <c r="M59" i="3"/>
  <c r="N59" i="3" s="1"/>
  <c r="M67" i="3"/>
  <c r="N67" i="3" s="1"/>
  <c r="AJ17" i="8" l="1"/>
  <c r="AC18" i="6"/>
  <c r="AK17" i="8" l="1"/>
  <c r="D17" i="8" l="1"/>
  <c r="J18" i="4"/>
  <c r="D18" i="3"/>
  <c r="K18" i="4"/>
  <c r="E18" i="3" l="1"/>
  <c r="E17" i="8"/>
  <c r="Q18" i="7" l="1"/>
  <c r="R18" i="7" l="1"/>
  <c r="AN64" i="8" l="1"/>
  <c r="AO64" i="8" s="1"/>
  <c r="O65" i="7"/>
  <c r="AN65" i="8"/>
  <c r="AO65" i="8" s="1"/>
  <c r="O66" i="7"/>
  <c r="AN67" i="8" l="1"/>
  <c r="AO67" i="8" s="1"/>
  <c r="O68" i="7"/>
  <c r="AN66" i="8"/>
  <c r="AO66" i="8" s="1"/>
  <c r="O67" i="7"/>
  <c r="AN59" i="8" l="1"/>
  <c r="AO59" i="8" s="1"/>
  <c r="O60" i="7"/>
  <c r="AN61" i="8" l="1"/>
  <c r="AO61" i="8" s="1"/>
  <c r="O62" i="7"/>
  <c r="AN57" i="8" l="1"/>
  <c r="AO57" i="8" s="1"/>
  <c r="O58" i="7"/>
  <c r="AN15" i="8" l="1"/>
  <c r="AO15" i="8" s="1"/>
  <c r="O16" i="7"/>
  <c r="AN31" i="8"/>
  <c r="AO31" i="8" s="1"/>
  <c r="O32" i="7"/>
  <c r="AN26" i="8"/>
  <c r="AO26" i="8" s="1"/>
  <c r="O27" i="7"/>
  <c r="AN22" i="8"/>
  <c r="AO22" i="8" s="1"/>
  <c r="O23" i="7"/>
  <c r="AN49" i="8"/>
  <c r="AO49" i="8" s="1"/>
  <c r="O50" i="7"/>
  <c r="O49" i="7"/>
  <c r="AN48" i="8"/>
  <c r="AO48" i="8" s="1"/>
  <c r="O30" i="7"/>
  <c r="AN29" i="8"/>
  <c r="AO29" i="8" s="1"/>
  <c r="O55" i="7" l="1"/>
  <c r="AN54" i="8"/>
  <c r="AO54" i="8" s="1"/>
  <c r="O46" i="7"/>
  <c r="AN45" i="8"/>
  <c r="AO45" i="8" s="1"/>
  <c r="AN17" i="8" l="1"/>
  <c r="AO17" i="8" s="1"/>
  <c r="O18" i="7"/>
  <c r="CD60" i="5" l="1"/>
  <c r="S60" i="3"/>
  <c r="S53" i="3"/>
  <c r="CD53" i="5"/>
  <c r="T60" i="3" l="1"/>
  <c r="T53" i="3"/>
  <c r="P18" i="7" l="1"/>
  <c r="AE18" i="3"/>
  <c r="AF18" i="3" l="1"/>
  <c r="X64" i="8" l="1"/>
  <c r="Y64" i="8" s="1"/>
  <c r="CC65" i="5"/>
  <c r="X62" i="8" l="1"/>
  <c r="Y62" i="8" s="1"/>
  <c r="CC63" i="5"/>
  <c r="S65" i="3" l="1"/>
  <c r="CD65" i="5"/>
  <c r="CD63" i="5"/>
  <c r="S63" i="3"/>
  <c r="T65" i="3" l="1"/>
  <c r="T63" i="3"/>
  <c r="L50" i="8" l="1"/>
  <c r="AG51" i="5"/>
  <c r="M50" i="8" l="1"/>
  <c r="AB64" i="8" l="1"/>
  <c r="AC64" i="8" s="1"/>
  <c r="CT65" i="5"/>
  <c r="AB34" i="8" l="1"/>
  <c r="AC34" i="8" s="1"/>
  <c r="CT35" i="5"/>
  <c r="CT21" i="5" l="1"/>
  <c r="AB20" i="8"/>
  <c r="AC20" i="8" s="1"/>
  <c r="CT46" i="5"/>
  <c r="AB45" i="8"/>
  <c r="AC45" i="8" s="1"/>
  <c r="AB24" i="8" l="1"/>
  <c r="AC24" i="8" s="1"/>
  <c r="CT25" i="5"/>
  <c r="AB38" i="8" l="1"/>
  <c r="AC38" i="8" s="1"/>
  <c r="CT39" i="5"/>
  <c r="AB51" i="8" l="1"/>
  <c r="AC51" i="8" s="1"/>
  <c r="CT52" i="5"/>
  <c r="CU51" i="5" l="1"/>
  <c r="V51" i="3"/>
  <c r="W51" i="3" s="1"/>
  <c r="V46" i="3"/>
  <c r="W46" i="3" s="1"/>
  <c r="CU46" i="5"/>
  <c r="V35" i="3"/>
  <c r="W35" i="3" s="1"/>
  <c r="CU35" i="5"/>
  <c r="AB42" i="8" l="1"/>
  <c r="AC42" i="8" s="1"/>
  <c r="CT43" i="5"/>
  <c r="CT29" i="5"/>
  <c r="AB28" i="8"/>
  <c r="AC28" i="8" s="1"/>
  <c r="AB27" i="8"/>
  <c r="AC27" i="8" s="1"/>
  <c r="CT28" i="5"/>
  <c r="AB23" i="8"/>
  <c r="AC23" i="8" s="1"/>
  <c r="CT24" i="5"/>
  <c r="AB21" i="8"/>
  <c r="AC21" i="8" s="1"/>
  <c r="CT22" i="5"/>
  <c r="AB17" i="8"/>
  <c r="AC17" i="8" s="1"/>
  <c r="CT18" i="5"/>
  <c r="AB53" i="8" l="1"/>
  <c r="CT54" i="5"/>
  <c r="AC53" i="8" l="1"/>
  <c r="CU39" i="5" l="1"/>
  <c r="CY73" i="5" s="1"/>
  <c r="V39" i="3"/>
  <c r="W39" i="3" s="1"/>
  <c r="V24" i="3"/>
  <c r="W24" i="3" s="1"/>
  <c r="CU24" i="5"/>
  <c r="CU28" i="5"/>
  <c r="V28" i="3"/>
  <c r="W28" i="3" s="1"/>
  <c r="V29" i="3"/>
  <c r="W29" i="3" s="1"/>
  <c r="CU29" i="5"/>
  <c r="V18" i="3"/>
  <c r="W18" i="3" s="1"/>
  <c r="CU18" i="5"/>
  <c r="CU43" i="5"/>
  <c r="V43" i="3"/>
  <c r="W43" i="3" s="1"/>
  <c r="CU25" i="5"/>
  <c r="V25" i="3"/>
  <c r="W25" i="3" s="1"/>
  <c r="V54" i="3"/>
  <c r="W54" i="3" s="1"/>
  <c r="CU54" i="5"/>
  <c r="V21" i="3"/>
  <c r="W21" i="3" s="1"/>
  <c r="CU21" i="5"/>
  <c r="V22" i="3"/>
  <c r="W22" i="3" s="1"/>
  <c r="CU22" i="5"/>
  <c r="AJ40" i="8" l="1"/>
  <c r="AK40" i="8" s="1"/>
  <c r="AC41" i="6"/>
  <c r="AJ44" i="8"/>
  <c r="AC45" i="6"/>
  <c r="AK44" i="8" l="1"/>
  <c r="D45" i="3" l="1"/>
  <c r="K45" i="4"/>
  <c r="D44" i="8" l="1"/>
  <c r="J45" i="4"/>
  <c r="E45" i="3"/>
  <c r="E44" i="8" l="1"/>
  <c r="AB40" i="8" l="1"/>
  <c r="AC40" i="8" s="1"/>
  <c r="CT41" i="5"/>
  <c r="X60" i="8" l="1"/>
  <c r="CC61" i="5"/>
  <c r="Y60" i="8" l="1"/>
  <c r="M45" i="7" l="1"/>
  <c r="Q45" i="7" l="1"/>
  <c r="M41" i="7" l="1"/>
  <c r="Q41" i="7" l="1"/>
  <c r="K41" i="4" l="1"/>
  <c r="D41" i="3"/>
  <c r="E41" i="3" s="1"/>
  <c r="V41" i="3" l="1"/>
  <c r="W41" i="3" s="1"/>
  <c r="CU41" i="5"/>
  <c r="CT45" i="5" l="1"/>
  <c r="AB44" i="8"/>
  <c r="AC44" i="8" l="1"/>
  <c r="V45" i="3" l="1"/>
  <c r="CU45" i="5"/>
  <c r="W45" i="3" l="1"/>
  <c r="N41" i="7" l="1"/>
  <c r="R41" i="7" s="1"/>
  <c r="N45" i="7" l="1"/>
  <c r="R45" i="7" l="1"/>
  <c r="X76" i="8" l="1"/>
  <c r="CC77" i="5"/>
  <c r="Y76" i="8" l="1"/>
  <c r="M78" i="6" l="1"/>
  <c r="T76" i="8" l="1"/>
  <c r="U76" i="8" s="1"/>
  <c r="BM77" i="5"/>
  <c r="L34" i="5" l="1"/>
  <c r="P34" i="5" s="1"/>
  <c r="L44" i="5"/>
  <c r="P44" i="5" s="1"/>
  <c r="L20" i="5"/>
  <c r="P20" i="5" s="1"/>
  <c r="L24" i="5"/>
  <c r="P24" i="5" s="1"/>
  <c r="L39" i="5"/>
  <c r="P39" i="5" s="1"/>
  <c r="L35" i="5"/>
  <c r="P35" i="5" s="1"/>
  <c r="L48" i="5"/>
  <c r="P48" i="5" s="1"/>
  <c r="L21" i="5"/>
  <c r="P21" i="5" s="1"/>
  <c r="L25" i="5"/>
  <c r="P25" i="5" s="1"/>
  <c r="L45" i="5"/>
  <c r="P45" i="5" s="1"/>
  <c r="L37" i="5"/>
  <c r="P37" i="5" s="1"/>
  <c r="L36" i="5"/>
  <c r="P36" i="5" s="1"/>
  <c r="L38" i="5"/>
  <c r="P38" i="5" s="1"/>
  <c r="L31" i="5"/>
  <c r="P31" i="5" s="1"/>
  <c r="L46" i="5"/>
  <c r="P46" i="5" s="1"/>
  <c r="L41" i="5"/>
  <c r="P41" i="5" s="1"/>
  <c r="L22" i="5"/>
  <c r="P22" i="5" s="1"/>
  <c r="L18" i="5"/>
  <c r="L33" i="5"/>
  <c r="P33" i="5" s="1"/>
  <c r="L54" i="5"/>
  <c r="P54" i="5" s="1"/>
  <c r="L42" i="5"/>
  <c r="P42" i="5" s="1"/>
  <c r="L43" i="5"/>
  <c r="P43" i="5" s="1"/>
  <c r="P18" i="5" l="1"/>
  <c r="H77" i="4" l="1"/>
  <c r="D76" i="8" l="1"/>
  <c r="J77" i="4"/>
  <c r="E76" i="8" l="1"/>
  <c r="AJ36" i="8" l="1"/>
  <c r="AK36" i="8" s="1"/>
  <c r="AC37" i="6"/>
  <c r="AC62" i="6" l="1"/>
  <c r="AJ61" i="8"/>
  <c r="AK61" i="8" s="1"/>
  <c r="AC22" i="6"/>
  <c r="AJ21" i="8"/>
  <c r="AK21" i="8" s="1"/>
  <c r="X65" i="8" l="1"/>
  <c r="Y65" i="8" s="1"/>
  <c r="CC66" i="5"/>
  <c r="AB36" i="8" l="1"/>
  <c r="AC36" i="8" s="1"/>
  <c r="CT37" i="5"/>
  <c r="AW29" i="5" l="1"/>
  <c r="P28" i="8"/>
  <c r="Q28" i="8" s="1"/>
  <c r="P27" i="8"/>
  <c r="Q27" i="8" s="1"/>
  <c r="AW28" i="5"/>
  <c r="AB65" i="3" l="1"/>
  <c r="AC65" i="3" s="1"/>
  <c r="AD65" i="6"/>
  <c r="AD66" i="6"/>
  <c r="AB66" i="3"/>
  <c r="AC66" i="3" s="1"/>
  <c r="AD60" i="6"/>
  <c r="AB60" i="3"/>
  <c r="AC60" i="3" s="1"/>
  <c r="AB62" i="3" l="1"/>
  <c r="AC62" i="3" s="1"/>
  <c r="AD62" i="6"/>
  <c r="P53" i="8" l="1"/>
  <c r="Q53" i="8" s="1"/>
  <c r="AW54" i="5"/>
  <c r="AW19" i="5"/>
  <c r="P18" i="8"/>
  <c r="Q18" i="8" s="1"/>
  <c r="AB22" i="3" l="1"/>
  <c r="AC22" i="3" s="1"/>
  <c r="AD22" i="6"/>
  <c r="D35" i="8" l="1"/>
  <c r="E35" i="8" s="1"/>
  <c r="J36" i="4"/>
  <c r="K59" i="7" l="1"/>
  <c r="AN58" i="8" l="1"/>
  <c r="AO58" i="8" s="1"/>
  <c r="O59" i="7"/>
  <c r="AB31" i="3" l="1"/>
  <c r="AC31" i="3" s="1"/>
  <c r="AB68" i="3"/>
  <c r="AC68" i="3" s="1"/>
  <c r="AD52" i="6" l="1"/>
  <c r="AB52" i="3"/>
  <c r="AC52" i="3" s="1"/>
  <c r="AB45" i="3"/>
  <c r="AC45" i="3" s="1"/>
  <c r="AD45" i="6"/>
  <c r="AB48" i="3"/>
  <c r="AC48" i="3" s="1"/>
  <c r="AD48" i="6"/>
  <c r="AB34" i="3"/>
  <c r="AC34" i="3" s="1"/>
  <c r="AD34" i="6"/>
  <c r="AD17" i="6"/>
  <c r="AB17" i="3"/>
  <c r="AC17" i="3" s="1"/>
  <c r="AD33" i="6"/>
  <c r="AB33" i="3"/>
  <c r="AC33" i="3" s="1"/>
  <c r="AB58" i="3"/>
  <c r="AC58" i="3" s="1"/>
  <c r="AD58" i="6"/>
  <c r="AB27" i="3"/>
  <c r="AC27" i="3" s="1"/>
  <c r="AD27" i="6"/>
  <c r="AB51" i="3"/>
  <c r="AC51" i="3" s="1"/>
  <c r="AD51" i="6"/>
  <c r="AD42" i="6"/>
  <c r="AB42" i="3"/>
  <c r="AC42" i="3" s="1"/>
  <c r="AD40" i="6"/>
  <c r="AB40" i="3"/>
  <c r="AC40" i="3" s="1"/>
  <c r="AB64" i="3"/>
  <c r="AC64" i="3" s="1"/>
  <c r="AD64" i="6"/>
  <c r="AB30" i="3"/>
  <c r="AC30" i="3" s="1"/>
  <c r="AD30" i="6"/>
  <c r="AB47" i="3"/>
  <c r="AC47" i="3" s="1"/>
  <c r="AD47" i="6"/>
  <c r="AD20" i="6"/>
  <c r="AB20" i="3"/>
  <c r="AC20" i="3" s="1"/>
  <c r="AB16" i="3"/>
  <c r="AC16" i="3" s="1"/>
  <c r="AD16" i="6"/>
  <c r="AD39" i="6"/>
  <c r="AB39" i="3"/>
  <c r="AC39" i="3" s="1"/>
  <c r="AD56" i="6"/>
  <c r="AB56" i="3"/>
  <c r="AC56" i="3" s="1"/>
  <c r="AB55" i="3"/>
  <c r="AC55" i="3" s="1"/>
  <c r="AD55" i="6"/>
  <c r="AB67" i="3"/>
  <c r="AC67" i="3" s="1"/>
  <c r="AD67" i="6"/>
  <c r="AB53" i="3"/>
  <c r="AC53" i="3" s="1"/>
  <c r="AD53" i="6"/>
  <c r="AD35" i="6"/>
  <c r="AB35" i="3"/>
  <c r="AC35" i="3" s="1"/>
  <c r="AB23" i="3"/>
  <c r="AC23" i="3" s="1"/>
  <c r="AD23" i="6"/>
  <c r="AB43" i="3"/>
  <c r="AC43" i="3" s="1"/>
  <c r="AD43" i="6"/>
  <c r="AB26" i="3"/>
  <c r="AC26" i="3" s="1"/>
  <c r="AD26" i="6"/>
  <c r="AD54" i="6"/>
  <c r="AB54" i="3"/>
  <c r="AC54" i="3" s="1"/>
  <c r="AB21" i="3"/>
  <c r="AC21" i="3" s="1"/>
  <c r="AD21" i="6"/>
  <c r="AB50" i="3"/>
  <c r="AC50" i="3" s="1"/>
  <c r="AD50" i="6"/>
  <c r="AB63" i="3"/>
  <c r="AC63" i="3" s="1"/>
  <c r="AD63" i="6"/>
  <c r="AD44" i="6"/>
  <c r="AB44" i="3"/>
  <c r="AC44" i="3" s="1"/>
  <c r="AD32" i="6"/>
  <c r="AB32" i="3"/>
  <c r="AC32" i="3" s="1"/>
  <c r="AB24" i="3"/>
  <c r="AC24" i="3" s="1"/>
  <c r="AD24" i="6"/>
  <c r="AD46" i="6"/>
  <c r="AB46" i="3"/>
  <c r="AC46" i="3" s="1"/>
  <c r="AB36" i="3"/>
  <c r="AC36" i="3" s="1"/>
  <c r="AD36" i="6"/>
  <c r="AD61" i="6"/>
  <c r="AB61" i="3"/>
  <c r="AC61" i="3" s="1"/>
  <c r="AB57" i="3"/>
  <c r="AC57" i="3" s="1"/>
  <c r="AD57" i="6"/>
  <c r="AB49" i="3"/>
  <c r="AC49" i="3" s="1"/>
  <c r="AD49" i="6"/>
  <c r="AD37" i="6"/>
  <c r="AB37" i="3"/>
  <c r="AC37" i="3" s="1"/>
  <c r="AB41" i="3"/>
  <c r="AC41" i="3" s="1"/>
  <c r="AD41" i="6"/>
  <c r="AD38" i="6" l="1"/>
  <c r="AB38" i="3"/>
  <c r="AC38" i="3" s="1"/>
  <c r="AD28" i="6"/>
  <c r="AB28" i="3"/>
  <c r="AC28" i="3" s="1"/>
  <c r="AB29" i="3"/>
  <c r="AC29" i="3" s="1"/>
  <c r="AD29" i="6"/>
  <c r="AB25" i="3"/>
  <c r="AC25" i="3" s="1"/>
  <c r="AD25" i="6"/>
  <c r="AD18" i="6"/>
  <c r="AB18" i="3"/>
  <c r="AC18" i="3" s="1"/>
  <c r="M37" i="7" l="1"/>
  <c r="Q37" i="7" s="1"/>
  <c r="K57" i="7" l="1"/>
  <c r="O57" i="7" l="1"/>
  <c r="AN56" i="8"/>
  <c r="AO56" i="8" s="1"/>
  <c r="AJ14" i="8" l="1"/>
  <c r="AK14" i="8" s="1"/>
  <c r="AC15" i="6"/>
  <c r="AB15" i="3"/>
  <c r="AC15" i="3" s="1"/>
  <c r="AD15" i="6"/>
  <c r="AJ18" i="8" l="1"/>
  <c r="AK18" i="8" s="1"/>
  <c r="AC19" i="6"/>
  <c r="AD19" i="6"/>
  <c r="AB19" i="3"/>
  <c r="AC19" i="3" s="1"/>
  <c r="AF26" i="8" l="1"/>
  <c r="AG26" i="8" s="1"/>
  <c r="M27" i="6"/>
  <c r="M32" i="6"/>
  <c r="AF31" i="8"/>
  <c r="AG31" i="8" s="1"/>
  <c r="AF29" i="8"/>
  <c r="AG29" i="8" s="1"/>
  <c r="M30" i="6"/>
  <c r="M16" i="6"/>
  <c r="AF15" i="8"/>
  <c r="AG15" i="8" s="1"/>
  <c r="J28" i="5" l="1"/>
  <c r="J29" i="5"/>
  <c r="J44" i="5"/>
  <c r="J40" i="5"/>
  <c r="N29" i="5" l="1"/>
  <c r="H28" i="8"/>
  <c r="I28" i="8" s="1"/>
  <c r="H43" i="8"/>
  <c r="I43" i="8" s="1"/>
  <c r="N44" i="5"/>
  <c r="H39" i="8"/>
  <c r="I39" i="8" s="1"/>
  <c r="N40" i="5"/>
  <c r="H27" i="8"/>
  <c r="I27" i="8" s="1"/>
  <c r="N28" i="5"/>
  <c r="D37" i="3" l="1"/>
  <c r="E37" i="3" s="1"/>
  <c r="K37" i="4"/>
  <c r="V37" i="3" l="1"/>
  <c r="W37" i="3" s="1"/>
  <c r="CU37" i="5"/>
  <c r="D32" i="8" l="1"/>
  <c r="E32" i="8" s="1"/>
  <c r="J33" i="4"/>
  <c r="T49" i="8" l="1"/>
  <c r="U49" i="8" s="1"/>
  <c r="BM50" i="5"/>
  <c r="X63" i="8" l="1"/>
  <c r="Y63" i="8" s="1"/>
  <c r="CC64" i="5"/>
  <c r="X21" i="8" l="1"/>
  <c r="Y21" i="8" s="1"/>
  <c r="CC22" i="5"/>
  <c r="X53" i="8"/>
  <c r="Y53" i="8" s="1"/>
  <c r="CC54" i="5"/>
  <c r="CC21" i="5"/>
  <c r="X20" i="8"/>
  <c r="Y20" i="8" s="1"/>
  <c r="X39" i="8"/>
  <c r="Y39" i="8" s="1"/>
  <c r="CC40" i="5"/>
  <c r="X23" i="8"/>
  <c r="Y23" i="8" s="1"/>
  <c r="CC24" i="5"/>
  <c r="CC42" i="5"/>
  <c r="X41" i="8"/>
  <c r="Y41" i="8" s="1"/>
  <c r="CC41" i="5"/>
  <c r="X40" i="8"/>
  <c r="Y40" i="8" s="1"/>
  <c r="CC43" i="5"/>
  <c r="X42" i="8"/>
  <c r="Y42" i="8" s="1"/>
  <c r="CC25" i="5"/>
  <c r="X24" i="8"/>
  <c r="Y24" i="8" s="1"/>
  <c r="CC16" i="5"/>
  <c r="X15" i="8"/>
  <c r="Y15" i="8" s="1"/>
  <c r="X30" i="8"/>
  <c r="Y30" i="8" s="1"/>
  <c r="CC31" i="5"/>
  <c r="X35" i="8"/>
  <c r="Y35" i="8" s="1"/>
  <c r="CC36" i="5"/>
  <c r="CC33" i="5"/>
  <c r="X32" i="8"/>
  <c r="Y32" i="8" s="1"/>
  <c r="X25" i="8"/>
  <c r="Y25" i="8" s="1"/>
  <c r="CC26" i="5"/>
  <c r="X33" i="8"/>
  <c r="Y33" i="8" s="1"/>
  <c r="CC34" i="5"/>
  <c r="CC19" i="5"/>
  <c r="X18" i="8"/>
  <c r="Y18" i="8" s="1"/>
  <c r="X34" i="8"/>
  <c r="Y34" i="8" s="1"/>
  <c r="CC35" i="5"/>
  <c r="X47" i="8"/>
  <c r="Y47" i="8" s="1"/>
  <c r="CC48" i="5"/>
  <c r="CC37" i="5"/>
  <c r="X36" i="8"/>
  <c r="Y36" i="8" s="1"/>
  <c r="X44" i="8"/>
  <c r="Y44" i="8" s="1"/>
  <c r="CC45" i="5"/>
  <c r="CC20" i="5"/>
  <c r="X19" i="8"/>
  <c r="Y19" i="8" s="1"/>
  <c r="CC30" i="5"/>
  <c r="X29" i="8"/>
  <c r="Y29" i="8" s="1"/>
  <c r="CC38" i="5"/>
  <c r="X37" i="8"/>
  <c r="Y37" i="8" s="1"/>
  <c r="X16" i="8" l="1"/>
  <c r="Y16" i="8" s="1"/>
  <c r="CC17" i="5"/>
  <c r="T34" i="8" l="1"/>
  <c r="U34" i="8" s="1"/>
  <c r="BM35" i="5"/>
  <c r="AX54" i="5" l="1"/>
  <c r="J54" i="3"/>
  <c r="K54" i="3" s="1"/>
  <c r="J28" i="3" l="1"/>
  <c r="K28" i="3" s="1"/>
  <c r="AX28" i="5"/>
  <c r="AX29" i="5"/>
  <c r="J29" i="3"/>
  <c r="K29" i="3" s="1"/>
  <c r="AX19" i="5"/>
  <c r="J19" i="3"/>
  <c r="K19" i="3" s="1"/>
  <c r="AF67" i="8" l="1"/>
  <c r="AG67" i="8" s="1"/>
  <c r="M66" i="6" l="1"/>
  <c r="AF65" i="8"/>
  <c r="AG65" i="8" s="1"/>
  <c r="M50" i="6"/>
  <c r="AF49" i="8"/>
  <c r="AG49" i="8" s="1"/>
  <c r="M61" i="6"/>
  <c r="AF60" i="8"/>
  <c r="AG60" i="8" s="1"/>
  <c r="M53" i="6"/>
  <c r="AF52" i="8"/>
  <c r="AG52" i="8" s="1"/>
  <c r="AF66" i="8"/>
  <c r="AG66" i="8" s="1"/>
  <c r="M67" i="6"/>
  <c r="AF59" i="8"/>
  <c r="AG59" i="8" s="1"/>
  <c r="M60" i="6"/>
  <c r="AF50" i="8"/>
  <c r="AG50" i="8" s="1"/>
  <c r="M51" i="6"/>
  <c r="M64" i="6"/>
  <c r="AF63" i="8"/>
  <c r="AG63" i="8" s="1"/>
  <c r="AF55" i="8"/>
  <c r="AG55" i="8" s="1"/>
  <c r="M56" i="6"/>
  <c r="M58" i="6"/>
  <c r="AF57" i="8"/>
  <c r="AG57" i="8" s="1"/>
  <c r="M65" i="6"/>
  <c r="AF64" i="8"/>
  <c r="AG64" i="8" s="1"/>
  <c r="AF51" i="8"/>
  <c r="AG51" i="8" s="1"/>
  <c r="M52" i="6"/>
  <c r="AF54" i="8"/>
  <c r="AG54" i="8" s="1"/>
  <c r="M55" i="6"/>
  <c r="AF62" i="8"/>
  <c r="AG62" i="8" s="1"/>
  <c r="M63" i="6"/>
  <c r="AF48" i="8"/>
  <c r="AG48" i="8" s="1"/>
  <c r="M49" i="6"/>
  <c r="AF53" i="8" l="1"/>
  <c r="AG53" i="8" s="1"/>
  <c r="M54" i="6"/>
  <c r="M25" i="6"/>
  <c r="AF24" i="8"/>
  <c r="AG24" i="8" s="1"/>
  <c r="AF27" i="8"/>
  <c r="AG27" i="8" s="1"/>
  <c r="M28" i="6"/>
  <c r="AF17" i="8"/>
  <c r="AG17" i="8" s="1"/>
  <c r="M18" i="6"/>
  <c r="M24" i="6"/>
  <c r="AF23" i="8"/>
  <c r="AG23" i="8" s="1"/>
  <c r="AF28" i="8"/>
  <c r="AG28" i="8" s="1"/>
  <c r="M29" i="6"/>
  <c r="AD59" i="6" l="1"/>
  <c r="AB59" i="3"/>
  <c r="AC59" i="3" s="1"/>
  <c r="AC59" i="6"/>
  <c r="AJ58" i="8"/>
  <c r="AK58" i="8" s="1"/>
  <c r="AF30" i="8" l="1"/>
  <c r="AG30" i="8" s="1"/>
  <c r="M31" i="6"/>
  <c r="AF37" i="8"/>
  <c r="AG37" i="8" s="1"/>
  <c r="M38" i="6"/>
  <c r="AF46" i="8" l="1"/>
  <c r="AG46" i="8" s="1"/>
  <c r="M47" i="6"/>
  <c r="N37" i="7" l="1"/>
  <c r="R37" i="7" s="1"/>
  <c r="M77" i="6" l="1"/>
  <c r="AF76" i="8"/>
  <c r="AG76" i="8" l="1"/>
  <c r="J44" i="4" l="1"/>
  <c r="D43" i="8"/>
  <c r="E43" i="8" s="1"/>
  <c r="D38" i="8"/>
  <c r="E38" i="8" s="1"/>
  <c r="J39" i="4"/>
  <c r="J35" i="4"/>
  <c r="D34" i="8"/>
  <c r="E34" i="8" s="1"/>
  <c r="D40" i="8"/>
  <c r="E40" i="8" s="1"/>
  <c r="J41" i="4"/>
  <c r="J37" i="4"/>
  <c r="D36" i="8"/>
  <c r="E36" i="8" s="1"/>
  <c r="D41" i="8"/>
  <c r="E41" i="8" s="1"/>
  <c r="J42" i="4"/>
  <c r="J50" i="4"/>
  <c r="D49" i="8"/>
  <c r="E49" i="8" s="1"/>
  <c r="D47" i="8"/>
  <c r="E47" i="8" s="1"/>
  <c r="J48" i="4"/>
  <c r="D33" i="8"/>
  <c r="E33" i="8" s="1"/>
  <c r="J34" i="4"/>
  <c r="J38" i="4"/>
  <c r="D37" i="8"/>
  <c r="E37" i="8" s="1"/>
  <c r="J43" i="4"/>
  <c r="D42" i="8"/>
  <c r="E42" i="8" s="1"/>
  <c r="D19" i="8" l="1"/>
  <c r="J20" i="4"/>
  <c r="J49" i="4"/>
  <c r="D48" i="8"/>
  <c r="E48" i="8" s="1"/>
  <c r="E19" i="8" l="1"/>
  <c r="M62" i="6" l="1"/>
  <c r="AF61" i="8"/>
  <c r="AG61" i="8" s="1"/>
  <c r="M59" i="6"/>
  <c r="AF58" i="8"/>
  <c r="AG58" i="8" s="1"/>
  <c r="M35" i="6" l="1"/>
  <c r="AF34" i="8"/>
  <c r="AG34" i="8" s="1"/>
  <c r="M33" i="6"/>
  <c r="AF32" i="8"/>
  <c r="AG32" i="8" s="1"/>
  <c r="AF35" i="8"/>
  <c r="AG35" i="8" s="1"/>
  <c r="M36" i="6"/>
  <c r="AF22" i="8"/>
  <c r="AG22" i="8" s="1"/>
  <c r="M23" i="6"/>
  <c r="AF39" i="8"/>
  <c r="AG39" i="8" s="1"/>
  <c r="M40" i="6"/>
  <c r="AF43" i="8"/>
  <c r="AG43" i="8" s="1"/>
  <c r="M44" i="6"/>
  <c r="AF45" i="8"/>
  <c r="AG45" i="8" s="1"/>
  <c r="M46" i="6"/>
  <c r="M43" i="6"/>
  <c r="AF42" i="8"/>
  <c r="AG42" i="8" s="1"/>
  <c r="M42" i="6"/>
  <c r="AF41" i="8"/>
  <c r="AG41" i="8" s="1"/>
  <c r="M17" i="6"/>
  <c r="AF16" i="8"/>
  <c r="AG16" i="8" s="1"/>
  <c r="M22" i="6"/>
  <c r="AF21" i="8"/>
  <c r="AG21" i="8" s="1"/>
  <c r="M19" i="6"/>
  <c r="AF18" i="8"/>
  <c r="AG18" i="8" s="1"/>
  <c r="AF36" i="8"/>
  <c r="AG36" i="8" s="1"/>
  <c r="M37" i="6"/>
  <c r="AF33" i="8"/>
  <c r="AG33" i="8" s="1"/>
  <c r="M34" i="6"/>
  <c r="M26" i="6"/>
  <c r="AF25" i="8"/>
  <c r="AG25" i="8" s="1"/>
  <c r="AF56" i="8"/>
  <c r="AG56" i="8" s="1"/>
  <c r="M57" i="6"/>
  <c r="AF47" i="8"/>
  <c r="AG47" i="8" s="1"/>
  <c r="M48" i="6"/>
  <c r="M41" i="6"/>
  <c r="AF40" i="8"/>
  <c r="AG40" i="8" s="1"/>
  <c r="M20" i="6"/>
  <c r="AF19" i="8"/>
  <c r="AG19" i="8" s="1"/>
  <c r="M39" i="6"/>
  <c r="AF38" i="8"/>
  <c r="AG38" i="8" s="1"/>
  <c r="AF14" i="8"/>
  <c r="AG14" i="8" s="1"/>
  <c r="M15" i="6"/>
  <c r="M25" i="7" l="1"/>
  <c r="Q25" i="7" s="1"/>
  <c r="M15" i="7" l="1"/>
  <c r="Q15" i="7" l="1"/>
  <c r="K17" i="7" l="1"/>
  <c r="K15" i="7"/>
  <c r="AN14" i="8" l="1"/>
  <c r="AO14" i="8" s="1"/>
  <c r="O15" i="7"/>
  <c r="AN16" i="8"/>
  <c r="AO16" i="8" s="1"/>
  <c r="O17" i="7"/>
  <c r="M22" i="7" l="1"/>
  <c r="Q22" i="7" l="1"/>
  <c r="K21" i="7" l="1"/>
  <c r="AN20" i="8" l="1"/>
  <c r="AO20" i="8" s="1"/>
  <c r="O21" i="7"/>
  <c r="K20" i="7" l="1"/>
  <c r="AN19" i="8" l="1"/>
  <c r="AO19" i="8" s="1"/>
  <c r="O20" i="7"/>
  <c r="K22" i="7" l="1"/>
  <c r="AN21" i="8" l="1"/>
  <c r="AO21" i="8" s="1"/>
  <c r="O22" i="7"/>
  <c r="K19" i="7" l="1"/>
  <c r="O19" i="7" l="1"/>
  <c r="AN18" i="8"/>
  <c r="AO18" i="8" s="1"/>
  <c r="M29" i="7" l="1"/>
  <c r="Q29" i="7" l="1"/>
  <c r="K28" i="7"/>
  <c r="O28" i="7" l="1"/>
  <c r="AN27" i="8"/>
  <c r="AO27" i="8" s="1"/>
  <c r="K29" i="7" l="1"/>
  <c r="AN28" i="8" l="1"/>
  <c r="AO28" i="8" s="1"/>
  <c r="O29" i="7"/>
  <c r="K33" i="7" l="1"/>
  <c r="AN32" i="8" l="1"/>
  <c r="AO32" i="8" s="1"/>
  <c r="O33" i="7"/>
  <c r="W73" i="7" s="1"/>
  <c r="K31" i="7" l="1"/>
  <c r="AN30" i="8" l="1"/>
  <c r="AO30" i="8" s="1"/>
  <c r="O31" i="7"/>
  <c r="K34" i="7" l="1"/>
  <c r="O34" i="7" l="1"/>
  <c r="AN33" i="8"/>
  <c r="AO33" i="8" s="1"/>
  <c r="K35" i="7" l="1"/>
  <c r="O35" i="7" l="1"/>
  <c r="AN34" i="8"/>
  <c r="AO34" i="8" s="1"/>
  <c r="K36" i="7" l="1"/>
  <c r="O36" i="7" l="1"/>
  <c r="AN35" i="8"/>
  <c r="AO35" i="8" s="1"/>
  <c r="K37" i="7" l="1"/>
  <c r="O37" i="7" l="1"/>
  <c r="AN36" i="8"/>
  <c r="AO36" i="8" s="1"/>
  <c r="K39" i="7" l="1"/>
  <c r="O39" i="7" l="1"/>
  <c r="AN38" i="8"/>
  <c r="AO38" i="8" s="1"/>
  <c r="K40" i="7" l="1"/>
  <c r="O40" i="7" l="1"/>
  <c r="AN39" i="8"/>
  <c r="AO39" i="8" s="1"/>
  <c r="K41" i="7"/>
  <c r="O41" i="7" l="1"/>
  <c r="AN40" i="8"/>
  <c r="AO40" i="8" s="1"/>
  <c r="K42" i="7" l="1"/>
  <c r="AN41" i="8" l="1"/>
  <c r="AO41" i="8" s="1"/>
  <c r="O42" i="7"/>
  <c r="K43" i="7" l="1"/>
  <c r="AN42" i="8" l="1"/>
  <c r="AO42" i="8" s="1"/>
  <c r="O43" i="7"/>
  <c r="K44" i="7" l="1"/>
  <c r="AN43" i="8" l="1"/>
  <c r="AO43" i="8" s="1"/>
  <c r="O44" i="7"/>
  <c r="K45" i="7" l="1"/>
  <c r="O45" i="7" l="1"/>
  <c r="AN44" i="8"/>
  <c r="AO44" i="8" s="1"/>
  <c r="K48" i="7" l="1"/>
  <c r="AN47" i="8" l="1"/>
  <c r="AO47" i="8" s="1"/>
  <c r="O48" i="7"/>
  <c r="K51" i="7" l="1"/>
  <c r="AN50" i="8" l="1"/>
  <c r="AO50" i="8" s="1"/>
  <c r="O51" i="7"/>
  <c r="M52" i="7" l="1"/>
  <c r="Q52" i="7" l="1"/>
  <c r="K52" i="7" l="1"/>
  <c r="AN51" i="8" l="1"/>
  <c r="AO51" i="8" s="1"/>
  <c r="O52" i="7"/>
  <c r="K54" i="7" l="1"/>
  <c r="AN53" i="8" l="1"/>
  <c r="AO53" i="8" s="1"/>
  <c r="O54" i="7"/>
  <c r="M56" i="7" l="1"/>
  <c r="Q56" i="7" l="1"/>
  <c r="K56" i="7" l="1"/>
  <c r="AN55" i="8" l="1"/>
  <c r="AO55" i="8" s="1"/>
  <c r="O56" i="7"/>
  <c r="K61" i="7" l="1"/>
  <c r="O61" i="7" l="1"/>
  <c r="AN60" i="8"/>
  <c r="AO60" i="8" s="1"/>
  <c r="K25" i="7" l="1"/>
  <c r="AN24" i="8" l="1"/>
  <c r="AO24" i="8" s="1"/>
  <c r="O25" i="7"/>
  <c r="K24" i="7" l="1"/>
  <c r="O24" i="7" l="1"/>
  <c r="AN23" i="8"/>
  <c r="AO23" i="8" l="1"/>
  <c r="K26" i="7" l="1"/>
  <c r="AN25" i="8" l="1"/>
  <c r="O26" i="7"/>
  <c r="AO25" i="8" l="1"/>
  <c r="K38" i="7" l="1"/>
  <c r="AN37" i="8" l="1"/>
  <c r="O38" i="7"/>
  <c r="AO37" i="8" l="1"/>
  <c r="K63" i="7" l="1"/>
  <c r="AN62" i="8" l="1"/>
  <c r="AO62" i="8" s="1"/>
  <c r="O63" i="7"/>
  <c r="K64" i="7" l="1"/>
  <c r="AN63" i="8" l="1"/>
  <c r="AO63" i="8" s="1"/>
  <c r="O64" i="7"/>
  <c r="K53" i="7" l="1"/>
  <c r="AN52" i="8" l="1"/>
  <c r="AO52" i="8" s="1"/>
  <c r="O53" i="7"/>
  <c r="K47" i="7" l="1"/>
  <c r="O47" i="7" l="1"/>
  <c r="AN46" i="8"/>
  <c r="AO46" i="8" l="1"/>
  <c r="X38" i="8" l="1"/>
  <c r="Y38" i="8" s="1"/>
  <c r="CC39" i="5"/>
  <c r="X31" i="8"/>
  <c r="Y31" i="8" s="1"/>
  <c r="CC32" i="5"/>
  <c r="X26" i="8"/>
  <c r="Y26" i="8" s="1"/>
  <c r="CC27" i="5"/>
  <c r="CC57" i="5"/>
  <c r="X56" i="8"/>
  <c r="Y56" i="8" s="1"/>
  <c r="CC44" i="5"/>
  <c r="X43" i="8"/>
  <c r="Y43" i="8" s="1"/>
  <c r="X14" i="8"/>
  <c r="Y14" i="8" s="1"/>
  <c r="CC15" i="5"/>
  <c r="CC18" i="5"/>
  <c r="X17" i="8"/>
  <c r="Y17" i="8" s="1"/>
  <c r="BM49" i="5" l="1"/>
  <c r="T48" i="8"/>
  <c r="U48" i="8" s="1"/>
  <c r="T23" i="8"/>
  <c r="U23" i="8" s="1"/>
  <c r="BM24" i="5"/>
  <c r="T33" i="8"/>
  <c r="U33" i="8" s="1"/>
  <c r="BM34" i="5"/>
  <c r="T27" i="8"/>
  <c r="U27" i="8" s="1"/>
  <c r="BM28" i="5"/>
  <c r="BM27" i="5"/>
  <c r="T26" i="8"/>
  <c r="U26" i="8" s="1"/>
  <c r="T53" i="8"/>
  <c r="U53" i="8" s="1"/>
  <c r="BM54" i="5"/>
  <c r="X27" i="8" l="1"/>
  <c r="CC28" i="5"/>
  <c r="Y27" i="8" l="1"/>
  <c r="T46" i="8" l="1"/>
  <c r="U46" i="8" s="1"/>
  <c r="BM47" i="5"/>
  <c r="BM48" i="5"/>
  <c r="T47" i="8"/>
  <c r="U47" i="8" s="1"/>
  <c r="T28" i="8"/>
  <c r="U28" i="8" s="1"/>
  <c r="BM29" i="5"/>
  <c r="T25" i="8" l="1"/>
  <c r="U25" i="8" s="1"/>
  <c r="BM26" i="5"/>
  <c r="T43" i="8"/>
  <c r="U43" i="8" s="1"/>
  <c r="BM44" i="5"/>
  <c r="BM42" i="5"/>
  <c r="T41" i="8"/>
  <c r="U41" i="8" s="1"/>
  <c r="T21" i="8"/>
  <c r="U21" i="8" s="1"/>
  <c r="BM22" i="5"/>
  <c r="T37" i="8"/>
  <c r="U37" i="8" s="1"/>
  <c r="BM38" i="5"/>
  <c r="T29" i="8"/>
  <c r="U29" i="8" s="1"/>
  <c r="BM30" i="5"/>
  <c r="T19" i="8"/>
  <c r="U19" i="8" s="1"/>
  <c r="BM20" i="5"/>
  <c r="T17" i="8"/>
  <c r="U17" i="8" s="1"/>
  <c r="BM18" i="5"/>
  <c r="T42" i="8"/>
  <c r="U42" i="8" s="1"/>
  <c r="BM43" i="5"/>
  <c r="BM37" i="5"/>
  <c r="BS73" i="5" s="1"/>
  <c r="T36" i="8"/>
  <c r="U36" i="8" s="1"/>
  <c r="T56" i="8"/>
  <c r="U56" i="8" s="1"/>
  <c r="BM57" i="5"/>
  <c r="BM31" i="5"/>
  <c r="T30" i="8"/>
  <c r="U30" i="8" s="1"/>
  <c r="T20" i="8"/>
  <c r="U20" i="8" s="1"/>
  <c r="BM21" i="5"/>
  <c r="T24" i="8"/>
  <c r="U24" i="8" s="1"/>
  <c r="BM25" i="5"/>
  <c r="BM32" i="5"/>
  <c r="T31" i="8"/>
  <c r="U31" i="8" s="1"/>
  <c r="BM45" i="5"/>
  <c r="T44" i="8"/>
  <c r="U44" i="8" s="1"/>
  <c r="T32" i="8"/>
  <c r="U32" i="8" s="1"/>
  <c r="BM33" i="5"/>
  <c r="BM15" i="5"/>
  <c r="T14" i="8"/>
  <c r="U14" i="8" s="1"/>
  <c r="T38" i="8" l="1"/>
  <c r="U38" i="8" s="1"/>
  <c r="BM39" i="5"/>
  <c r="BN46" i="5" l="1"/>
  <c r="P46" i="3"/>
  <c r="Q46" i="3" s="1"/>
  <c r="P26" i="3"/>
  <c r="BN26" i="5"/>
  <c r="BN22" i="5"/>
  <c r="P22" i="3"/>
  <c r="BN27" i="5"/>
  <c r="P27" i="3"/>
  <c r="BN29" i="5"/>
  <c r="P29" i="3"/>
  <c r="P38" i="3"/>
  <c r="BN38" i="5"/>
  <c r="BN33" i="5"/>
  <c r="P33" i="3"/>
  <c r="BN15" i="5"/>
  <c r="P15" i="3"/>
  <c r="P24" i="3"/>
  <c r="BN24" i="5"/>
  <c r="P57" i="3"/>
  <c r="BN57" i="5"/>
  <c r="BN54" i="5"/>
  <c r="P54" i="3"/>
  <c r="P21" i="3"/>
  <c r="BN21" i="5"/>
  <c r="BN28" i="5"/>
  <c r="P28" i="3"/>
  <c r="P25" i="3"/>
  <c r="BN25" i="5"/>
  <c r="BN45" i="5"/>
  <c r="P45" i="3"/>
  <c r="P39" i="3"/>
  <c r="BN39" i="5"/>
  <c r="BN30" i="5"/>
  <c r="P30" i="3"/>
  <c r="P40" i="3" l="1"/>
  <c r="Q40" i="3" s="1"/>
  <c r="BN40" i="5"/>
  <c r="Q54" i="3"/>
  <c r="BN47" i="5"/>
  <c r="P47" i="3"/>
  <c r="BN42" i="5"/>
  <c r="P42" i="3"/>
  <c r="P20" i="3"/>
  <c r="BN20" i="5"/>
  <c r="Q30" i="3"/>
  <c r="Q45" i="3"/>
  <c r="Q33" i="3"/>
  <c r="Q38" i="3"/>
  <c r="BN48" i="5"/>
  <c r="P48" i="3"/>
  <c r="Q22" i="3"/>
  <c r="BN31" i="5"/>
  <c r="P31" i="3"/>
  <c r="Q57" i="3"/>
  <c r="Q29" i="3"/>
  <c r="BN44" i="5"/>
  <c r="P44" i="3"/>
  <c r="BN18" i="5"/>
  <c r="P18" i="3"/>
  <c r="BN43" i="5"/>
  <c r="P43" i="3"/>
  <c r="BN34" i="5"/>
  <c r="P34" i="3"/>
  <c r="BN49" i="5"/>
  <c r="P49" i="3"/>
  <c r="Q28" i="3"/>
  <c r="Q15" i="3"/>
  <c r="Q26" i="3"/>
  <c r="BN50" i="5"/>
  <c r="P50" i="3"/>
  <c r="P35" i="3"/>
  <c r="BN35" i="5"/>
  <c r="BN37" i="5"/>
  <c r="BT73" i="5" s="1"/>
  <c r="P37" i="3"/>
  <c r="P32" i="3"/>
  <c r="BN32" i="5"/>
  <c r="Q39" i="3"/>
  <c r="Q25" i="3"/>
  <c r="Q21" i="3"/>
  <c r="Q24" i="3"/>
  <c r="Q27" i="3"/>
  <c r="Q44" i="3" l="1"/>
  <c r="Q35" i="3"/>
  <c r="Q18" i="3"/>
  <c r="Q50" i="3"/>
  <c r="Q31" i="3"/>
  <c r="Q47" i="3"/>
  <c r="Q32" i="3"/>
  <c r="Q34" i="3"/>
  <c r="Q42" i="3"/>
  <c r="Q37" i="3"/>
  <c r="Q49" i="3"/>
  <c r="Q48" i="3"/>
  <c r="Q43" i="3"/>
  <c r="Q20" i="3"/>
  <c r="J38" i="5" l="1"/>
  <c r="J45" i="5"/>
  <c r="J42" i="5"/>
  <c r="J24" i="5"/>
  <c r="J36" i="5"/>
  <c r="J48" i="5"/>
  <c r="J31" i="5"/>
  <c r="J46" i="5"/>
  <c r="J41" i="5"/>
  <c r="J34" i="5"/>
  <c r="H41" i="8" l="1"/>
  <c r="I41" i="8" s="1"/>
  <c r="N42" i="5"/>
  <c r="N36" i="5"/>
  <c r="H35" i="8"/>
  <c r="I35" i="8" s="1"/>
  <c r="N24" i="5"/>
  <c r="H23" i="8"/>
  <c r="I23" i="8" s="1"/>
  <c r="H44" i="8"/>
  <c r="I44" i="8" s="1"/>
  <c r="N45" i="5"/>
  <c r="H47" i="8"/>
  <c r="I47" i="8" s="1"/>
  <c r="N48" i="5"/>
  <c r="H30" i="8"/>
  <c r="I30" i="8" s="1"/>
  <c r="N31" i="5"/>
  <c r="H37" i="8"/>
  <c r="I37" i="8" s="1"/>
  <c r="N38" i="5"/>
  <c r="H40" i="8"/>
  <c r="I40" i="8" s="1"/>
  <c r="N41" i="5"/>
  <c r="H45" i="8"/>
  <c r="I45" i="8" s="1"/>
  <c r="N46" i="5"/>
  <c r="N34" i="5"/>
  <c r="H33" i="8"/>
  <c r="I33" i="8" s="1"/>
  <c r="J54" i="5"/>
  <c r="J37" i="5"/>
  <c r="J25" i="5"/>
  <c r="J35" i="5"/>
  <c r="J20" i="5"/>
  <c r="J33" i="5"/>
  <c r="J39" i="5"/>
  <c r="J21" i="5"/>
  <c r="J43" i="5"/>
  <c r="J22" i="5"/>
  <c r="J18" i="5"/>
  <c r="N18" i="5" l="1"/>
  <c r="H17" i="8"/>
  <c r="N21" i="5"/>
  <c r="H20" i="8"/>
  <c r="I20" i="8" s="1"/>
  <c r="H32" i="8"/>
  <c r="I32" i="8" s="1"/>
  <c r="N33" i="5"/>
  <c r="N22" i="5"/>
  <c r="H21" i="8"/>
  <c r="I21" i="8" s="1"/>
  <c r="N25" i="5"/>
  <c r="H24" i="8"/>
  <c r="I24" i="8" s="1"/>
  <c r="H42" i="8"/>
  <c r="I42" i="8" s="1"/>
  <c r="N43" i="5"/>
  <c r="N37" i="5"/>
  <c r="H36" i="8"/>
  <c r="I36" i="8" s="1"/>
  <c r="H19" i="8"/>
  <c r="I19" i="8" s="1"/>
  <c r="N20" i="5"/>
  <c r="H53" i="8"/>
  <c r="I53" i="8" s="1"/>
  <c r="N54" i="5"/>
  <c r="H38" i="8"/>
  <c r="I38" i="8" s="1"/>
  <c r="N39" i="5"/>
  <c r="H34" i="8"/>
  <c r="I34" i="8" s="1"/>
  <c r="N35" i="5"/>
  <c r="I17" i="8" l="1"/>
  <c r="S61" i="3" l="1"/>
  <c r="T61" i="3" s="1"/>
  <c r="CD61" i="5"/>
  <c r="S51" i="3"/>
  <c r="T51" i="3" s="1"/>
  <c r="CD51" i="5"/>
  <c r="S23" i="3"/>
  <c r="T23" i="3" s="1"/>
  <c r="CD23" i="5"/>
  <c r="S66" i="3"/>
  <c r="T66" i="3" s="1"/>
  <c r="CD66" i="5"/>
  <c r="CD56" i="5"/>
  <c r="S56" i="3"/>
  <c r="T56" i="3" s="1"/>
  <c r="S49" i="3"/>
  <c r="T49" i="3" s="1"/>
  <c r="CD49" i="5"/>
  <c r="S52" i="3"/>
  <c r="T52" i="3" s="1"/>
  <c r="CD52" i="5"/>
  <c r="S50" i="3"/>
  <c r="T50" i="3" s="1"/>
  <c r="CD50" i="5"/>
  <c r="CD26" i="5"/>
  <c r="S26" i="3"/>
  <c r="CD30" i="5"/>
  <c r="S30" i="3"/>
  <c r="CD32" i="5"/>
  <c r="S32" i="3"/>
  <c r="S17" i="3"/>
  <c r="CD17" i="5"/>
  <c r="S27" i="3"/>
  <c r="CD27" i="5"/>
  <c r="CD16" i="5" l="1"/>
  <c r="S16" i="3"/>
  <c r="T30" i="3"/>
  <c r="T26" i="3"/>
  <c r="T17" i="3"/>
  <c r="T32" i="3"/>
  <c r="T27" i="3"/>
  <c r="S64" i="3"/>
  <c r="CD64" i="5"/>
  <c r="T16" i="3" l="1"/>
  <c r="T64" i="3"/>
  <c r="M35" i="5" l="1"/>
  <c r="Q35" i="5" s="1"/>
  <c r="M44" i="5"/>
  <c r="Q44" i="5" s="1"/>
  <c r="M45" i="5"/>
  <c r="Q45" i="5" s="1"/>
  <c r="M54" i="5"/>
  <c r="Q54" i="5" s="1"/>
  <c r="M28" i="5"/>
  <c r="Q28" i="5" s="1"/>
  <c r="M40" i="5"/>
  <c r="Q40" i="5" s="1"/>
  <c r="M18" i="5" l="1"/>
  <c r="M33" i="5"/>
  <c r="Q33" i="5" s="1"/>
  <c r="M42" i="5"/>
  <c r="Q42" i="5" s="1"/>
  <c r="M36" i="5"/>
  <c r="Q36" i="5" s="1"/>
  <c r="M31" i="5"/>
  <c r="Q31" i="5" s="1"/>
  <c r="M29" i="5"/>
  <c r="Q29" i="5" s="1"/>
  <c r="M38" i="5"/>
  <c r="Q38" i="5" s="1"/>
  <c r="M39" i="5"/>
  <c r="Q39" i="5" s="1"/>
  <c r="M48" i="5"/>
  <c r="Q48" i="5" s="1"/>
  <c r="M34" i="5"/>
  <c r="Q34" i="5" s="1"/>
  <c r="M41" i="5"/>
  <c r="Q41" i="5" s="1"/>
  <c r="M20" i="5"/>
  <c r="Q20" i="5" s="1"/>
  <c r="M22" i="5"/>
  <c r="Q22" i="5" s="1"/>
  <c r="Q18" i="5" l="1"/>
  <c r="M43" i="5"/>
  <c r="Q43" i="5" s="1"/>
  <c r="M37" i="5"/>
  <c r="Q37" i="5" s="1"/>
  <c r="M21" i="5"/>
  <c r="Q21" i="5" s="1"/>
  <c r="M25" i="5"/>
  <c r="Q25" i="5" s="1"/>
  <c r="M46" i="5"/>
  <c r="Q46" i="5" s="1"/>
  <c r="M24" i="5"/>
  <c r="Q24" i="5" s="1"/>
  <c r="K29" i="5" l="1"/>
  <c r="K24" i="5"/>
  <c r="G24" i="3" l="1"/>
  <c r="H24" i="3" s="1"/>
  <c r="O24" i="5"/>
  <c r="G29" i="3"/>
  <c r="H29" i="3" s="1"/>
  <c r="O29" i="5"/>
  <c r="K45" i="5"/>
  <c r="K34" i="5"/>
  <c r="K44" i="5"/>
  <c r="K36" i="5"/>
  <c r="K21" i="5"/>
  <c r="K54" i="5"/>
  <c r="K41" i="5"/>
  <c r="K37" i="5"/>
  <c r="K33" i="5"/>
  <c r="K25" i="5"/>
  <c r="K22" i="5"/>
  <c r="K43" i="5" l="1"/>
  <c r="K18" i="5"/>
  <c r="G18" i="3" s="1"/>
  <c r="G34" i="3"/>
  <c r="H34" i="3" s="1"/>
  <c r="O34" i="5"/>
  <c r="G44" i="3"/>
  <c r="H44" i="3" s="1"/>
  <c r="O44" i="5"/>
  <c r="O22" i="5"/>
  <c r="G22" i="3"/>
  <c r="H22" i="3" s="1"/>
  <c r="G21" i="3"/>
  <c r="H21" i="3" s="1"/>
  <c r="O21" i="5"/>
  <c r="G45" i="3"/>
  <c r="H45" i="3" s="1"/>
  <c r="O45" i="5"/>
  <c r="G43" i="3"/>
  <c r="H43" i="3" s="1"/>
  <c r="O43" i="5"/>
  <c r="G54" i="3"/>
  <c r="H54" i="3" s="1"/>
  <c r="O54" i="5"/>
  <c r="G41" i="3"/>
  <c r="H41" i="3" s="1"/>
  <c r="O41" i="5"/>
  <c r="K38" i="5"/>
  <c r="G25" i="3"/>
  <c r="H25" i="3" s="1"/>
  <c r="O25" i="5"/>
  <c r="O36" i="5"/>
  <c r="G36" i="3"/>
  <c r="H36" i="3" s="1"/>
  <c r="O33" i="5"/>
  <c r="G33" i="3"/>
  <c r="H33" i="3" s="1"/>
  <c r="G37" i="3"/>
  <c r="H37" i="3" s="1"/>
  <c r="O37" i="5"/>
  <c r="K46" i="5"/>
  <c r="K28" i="5"/>
  <c r="K31" i="5"/>
  <c r="K20" i="5"/>
  <c r="K48" i="5"/>
  <c r="K35" i="5"/>
  <c r="K39" i="5" l="1"/>
  <c r="O18" i="5"/>
  <c r="G46" i="3"/>
  <c r="H46" i="3" s="1"/>
  <c r="O46" i="5"/>
  <c r="H18" i="3"/>
  <c r="O38" i="5"/>
  <c r="G38" i="3"/>
  <c r="H38" i="3" s="1"/>
  <c r="O48" i="5"/>
  <c r="G48" i="3"/>
  <c r="H48" i="3" s="1"/>
  <c r="K40" i="5"/>
  <c r="O28" i="5"/>
  <c r="G28" i="3"/>
  <c r="H28" i="3" s="1"/>
  <c r="K42" i="5"/>
  <c r="O20" i="5"/>
  <c r="G20" i="3"/>
  <c r="H20" i="3" s="1"/>
  <c r="G35" i="3"/>
  <c r="H35" i="3" s="1"/>
  <c r="O35" i="5"/>
  <c r="O31" i="5"/>
  <c r="G31" i="3"/>
  <c r="H31" i="3" s="1"/>
  <c r="G39" i="3"/>
  <c r="H39" i="3" s="1"/>
  <c r="O39" i="5"/>
  <c r="O40" i="5" l="1"/>
  <c r="G40" i="3"/>
  <c r="H40" i="3" s="1"/>
  <c r="G42" i="3"/>
  <c r="H42" i="3" s="1"/>
  <c r="O42" i="5"/>
  <c r="CD33" i="5" l="1"/>
  <c r="S33" i="3"/>
  <c r="S22" i="3"/>
  <c r="CD22" i="5"/>
  <c r="CD36" i="5"/>
  <c r="S36" i="3"/>
  <c r="CD42" i="5"/>
  <c r="S42" i="3"/>
  <c r="CD37" i="5"/>
  <c r="S37" i="3"/>
  <c r="S40" i="3"/>
  <c r="CD40" i="5"/>
  <c r="CD44" i="5"/>
  <c r="S44" i="3"/>
  <c r="CD48" i="5"/>
  <c r="S48" i="3"/>
  <c r="CD54" i="5"/>
  <c r="S54" i="3"/>
  <c r="CD20" i="5"/>
  <c r="S20" i="3"/>
  <c r="CD45" i="5"/>
  <c r="S45" i="3"/>
  <c r="S25" i="3"/>
  <c r="CD25" i="5"/>
  <c r="CD24" i="5"/>
  <c r="S24" i="3"/>
  <c r="S34" i="3"/>
  <c r="CD34" i="5"/>
  <c r="CD28" i="5"/>
  <c r="S28" i="3"/>
  <c r="CD39" i="5"/>
  <c r="S39" i="3"/>
  <c r="CD35" i="5"/>
  <c r="S35" i="3"/>
  <c r="CD21" i="5"/>
  <c r="S21" i="3"/>
  <c r="S43" i="3"/>
  <c r="CD43" i="5"/>
  <c r="S38" i="3"/>
  <c r="CD38" i="5"/>
  <c r="S41" i="3"/>
  <c r="CD41" i="5"/>
  <c r="T21" i="3" l="1"/>
  <c r="T28" i="3"/>
  <c r="T54" i="3"/>
  <c r="T36" i="3"/>
  <c r="T25" i="3"/>
  <c r="T40" i="3"/>
  <c r="T35" i="3"/>
  <c r="T45" i="3"/>
  <c r="T48" i="3"/>
  <c r="T37" i="3"/>
  <c r="T38" i="3"/>
  <c r="T34" i="3"/>
  <c r="T22" i="3"/>
  <c r="T39" i="3"/>
  <c r="T24" i="3"/>
  <c r="T20" i="3"/>
  <c r="T44" i="3"/>
  <c r="T42" i="3"/>
  <c r="T33" i="3"/>
  <c r="T41" i="3"/>
  <c r="T43" i="3"/>
  <c r="CD18" i="5" l="1"/>
  <c r="S18" i="3"/>
  <c r="T18" i="3" l="1"/>
  <c r="AG23" i="5" l="1"/>
  <c r="L22" i="8"/>
  <c r="M22" i="8" s="1"/>
  <c r="AG19" i="5"/>
  <c r="L18" i="8"/>
  <c r="M18" i="8" s="1"/>
  <c r="AG21" i="5"/>
  <c r="L20" i="8"/>
  <c r="M20" i="8" s="1"/>
  <c r="AG43" i="5"/>
  <c r="L42" i="8"/>
  <c r="M42" i="8" s="1"/>
  <c r="L36" i="8"/>
  <c r="M36" i="8" s="1"/>
  <c r="AG37" i="5"/>
  <c r="L35" i="8"/>
  <c r="M35" i="8" s="1"/>
  <c r="AG36" i="5"/>
  <c r="AG44" i="5"/>
  <c r="L43" i="8"/>
  <c r="M43" i="8" s="1"/>
  <c r="L14" i="8"/>
  <c r="M14" i="8" s="1"/>
  <c r="AG15" i="5"/>
  <c r="L28" i="8"/>
  <c r="M28" i="8" s="1"/>
  <c r="AG29" i="5"/>
  <c r="L41" i="8"/>
  <c r="M41" i="8" s="1"/>
  <c r="AG42" i="5"/>
  <c r="AK73" i="5" s="1"/>
  <c r="AG35" i="5"/>
  <c r="L34" i="8"/>
  <c r="M34" i="8" s="1"/>
  <c r="L32" i="8"/>
  <c r="M32" i="8" s="1"/>
  <c r="AG33" i="5"/>
  <c r="L25" i="8"/>
  <c r="M25" i="8" s="1"/>
  <c r="AG26" i="5"/>
  <c r="L24" i="8"/>
  <c r="M24" i="8" s="1"/>
  <c r="AG25" i="5"/>
  <c r="L30" i="8"/>
  <c r="M30" i="8" s="1"/>
  <c r="AG31" i="5"/>
  <c r="AG17" i="5"/>
  <c r="L16" i="8"/>
  <c r="M16" i="8" s="1"/>
  <c r="AG39" i="5"/>
  <c r="L38" i="8"/>
  <c r="M38" i="8" s="1"/>
  <c r="AG38" i="5"/>
  <c r="L37" i="8"/>
  <c r="M37" i="8" s="1"/>
  <c r="L56" i="8"/>
  <c r="M56" i="8" s="1"/>
  <c r="L29" i="8" l="1"/>
  <c r="M29" i="8" s="1"/>
  <c r="AG30" i="5"/>
  <c r="AG40" i="5"/>
  <c r="L39" i="8"/>
  <c r="M39" i="8" s="1"/>
  <c r="L64" i="8"/>
  <c r="M64" i="8" s="1"/>
  <c r="AG65" i="5"/>
  <c r="L53" i="8"/>
  <c r="M53" i="8" s="1"/>
  <c r="AG54" i="5"/>
  <c r="AG20" i="5"/>
  <c r="L19" i="8"/>
  <c r="M19" i="8" s="1"/>
  <c r="L60" i="8"/>
  <c r="M60" i="8" s="1"/>
  <c r="AG61" i="5"/>
  <c r="AG45" i="5"/>
  <c r="L44" i="8"/>
  <c r="M44" i="8" s="1"/>
  <c r="AG34" i="5"/>
  <c r="L33" i="8"/>
  <c r="M33" i="8" s="1"/>
  <c r="AG27" i="5"/>
  <c r="L26" i="8"/>
  <c r="M26" i="8" s="1"/>
  <c r="L23" i="8"/>
  <c r="M23" i="8" s="1"/>
  <c r="AG24" i="5"/>
  <c r="AG41" i="5"/>
  <c r="L40" i="8"/>
  <c r="M40" i="8" s="1"/>
  <c r="L21" i="8"/>
  <c r="M21" i="8" s="1"/>
  <c r="AG22" i="5"/>
  <c r="L31" i="8"/>
  <c r="M31" i="8" s="1"/>
  <c r="AG32" i="5"/>
  <c r="L47" i="8"/>
  <c r="M47" i="8" s="1"/>
  <c r="AG48" i="5"/>
  <c r="L14" i="5" l="1"/>
  <c r="M14" i="5"/>
  <c r="K14" i="5"/>
  <c r="Q14" i="5" l="1"/>
  <c r="M73" i="5"/>
  <c r="Q73" i="5" s="1"/>
  <c r="P14" i="5"/>
  <c r="L73" i="5"/>
  <c r="P73" i="5" s="1"/>
  <c r="J14" i="5"/>
  <c r="G14" i="3"/>
  <c r="O14" i="5"/>
  <c r="O73" i="5" s="1"/>
  <c r="K73" i="5"/>
  <c r="N14" i="5" l="1"/>
  <c r="N73" i="5" s="1"/>
  <c r="H13" i="8"/>
  <c r="J73" i="5"/>
  <c r="H14" i="3"/>
  <c r="H73" i="3" s="1"/>
  <c r="G73" i="3"/>
  <c r="I13" i="8" l="1"/>
  <c r="I73" i="8" s="1"/>
  <c r="H73" i="8"/>
  <c r="J14" i="4" l="1"/>
  <c r="J73" i="4" s="1"/>
  <c r="D13" i="8"/>
  <c r="H73" i="4"/>
  <c r="E13" i="8" l="1"/>
  <c r="E73" i="8" s="1"/>
  <c r="D73" i="8"/>
  <c r="P13" i="8" l="1"/>
  <c r="AW14" i="5"/>
  <c r="Q13" i="8" l="1"/>
  <c r="D14" i="3" l="1"/>
  <c r="K14" i="4"/>
  <c r="K73" i="4" s="1"/>
  <c r="E14" i="3" l="1"/>
  <c r="J14" i="3" l="1"/>
  <c r="AX14" i="5"/>
  <c r="K14" i="3" l="1"/>
  <c r="M14" i="7" l="1"/>
  <c r="Q14" i="7" l="1"/>
  <c r="Q73" i="7" s="1"/>
  <c r="M73" i="7"/>
  <c r="AJ13" i="8" l="1"/>
  <c r="AA73" i="6"/>
  <c r="AC14" i="6"/>
  <c r="AC73" i="6" s="1"/>
  <c r="AK13" i="8" l="1"/>
  <c r="AK73" i="8" s="1"/>
  <c r="AJ73" i="8"/>
  <c r="AB14" i="3" l="1"/>
  <c r="AD14" i="6"/>
  <c r="AD73" i="6" s="1"/>
  <c r="AB73" i="6"/>
  <c r="AC14" i="3" l="1"/>
  <c r="AC73" i="3" s="1"/>
  <c r="AB73" i="3"/>
  <c r="N14" i="7" l="1"/>
  <c r="R14" i="7" l="1"/>
  <c r="K14" i="7" l="1"/>
  <c r="AN13" i="8" l="1"/>
  <c r="O14" i="7"/>
  <c r="O73" i="7" s="1"/>
  <c r="K73" i="7"/>
  <c r="AO13" i="8" l="1"/>
  <c r="AO73" i="8" s="1"/>
  <c r="AN73" i="8"/>
  <c r="CC14" i="5" l="1"/>
  <c r="X13" i="8"/>
  <c r="Y13" i="8" l="1"/>
  <c r="T13" i="8" l="1"/>
  <c r="BM14" i="5"/>
  <c r="U13" i="8" l="1"/>
  <c r="P14" i="3" l="1"/>
  <c r="BN14" i="5"/>
  <c r="Q14" i="3" l="1"/>
  <c r="AG14" i="5" l="1"/>
  <c r="L13" i="8"/>
  <c r="M13" i="8" l="1"/>
  <c r="M75" i="5" l="1"/>
  <c r="L75" i="5"/>
  <c r="K75" i="5"/>
  <c r="I75" i="4"/>
  <c r="H75" i="4"/>
  <c r="N75" i="7"/>
  <c r="N78" i="7" s="1"/>
  <c r="N80" i="7" s="1"/>
  <c r="M75" i="7"/>
  <c r="M78" i="7" s="1"/>
  <c r="M80" i="7" s="1"/>
  <c r="L75" i="7"/>
  <c r="K75" i="7"/>
  <c r="K78" i="5" l="1"/>
  <c r="G75" i="3"/>
  <c r="O75" i="5"/>
  <c r="P75" i="7"/>
  <c r="L78" i="7"/>
  <c r="AE75" i="3"/>
  <c r="D75" i="8"/>
  <c r="J75" i="4"/>
  <c r="H78" i="4"/>
  <c r="P75" i="5"/>
  <c r="L78" i="5"/>
  <c r="AN75" i="8"/>
  <c r="O75" i="7"/>
  <c r="K78" i="7"/>
  <c r="K75" i="4"/>
  <c r="D75" i="3"/>
  <c r="I78" i="4"/>
  <c r="M78" i="5"/>
  <c r="Q75" i="5"/>
  <c r="J75" i="5"/>
  <c r="K78" i="4" l="1"/>
  <c r="I80" i="4"/>
  <c r="K80" i="4" s="1"/>
  <c r="K80" i="7"/>
  <c r="O80" i="7" s="1"/>
  <c r="O78" i="7"/>
  <c r="P78" i="5"/>
  <c r="L80" i="5"/>
  <c r="P80" i="5" s="1"/>
  <c r="P78" i="7"/>
  <c r="L80" i="7"/>
  <c r="P80" i="7" s="1"/>
  <c r="D78" i="3"/>
  <c r="E75" i="3"/>
  <c r="H75" i="8"/>
  <c r="J78" i="5"/>
  <c r="N75" i="5"/>
  <c r="AN77" i="8"/>
  <c r="AO75" i="8"/>
  <c r="H80" i="4"/>
  <c r="J80" i="4" s="1"/>
  <c r="J78" i="4"/>
  <c r="E75" i="8"/>
  <c r="D77" i="8"/>
  <c r="G78" i="3"/>
  <c r="H75" i="3"/>
  <c r="M80" i="5"/>
  <c r="Q80" i="5" s="1"/>
  <c r="Q78" i="5"/>
  <c r="AF75" i="3"/>
  <c r="AE78" i="3"/>
  <c r="O78" i="5"/>
  <c r="K80" i="5"/>
  <c r="O80" i="5" s="1"/>
  <c r="J80" i="5" l="1"/>
  <c r="N80" i="5" s="1"/>
  <c r="N78" i="5"/>
  <c r="E78" i="3"/>
  <c r="D80" i="3"/>
  <c r="I75" i="8"/>
  <c r="H77" i="8"/>
  <c r="H78" i="3"/>
  <c r="G80" i="3"/>
  <c r="H80" i="3" s="1"/>
  <c r="AE80" i="3"/>
  <c r="AF80" i="3" s="1"/>
  <c r="AF78" i="3"/>
  <c r="D79" i="8"/>
  <c r="E79" i="8" s="1"/>
  <c r="E77" i="8"/>
  <c r="AO77" i="8"/>
  <c r="AN79" i="8"/>
  <c r="AO79" i="8" s="1"/>
  <c r="H79" i="8" l="1"/>
  <c r="I79" i="8" s="1"/>
  <c r="I77" i="8"/>
  <c r="E80" i="3"/>
  <c r="AN49" i="3" l="1"/>
  <c r="AN50" i="3"/>
  <c r="AO50" i="3" l="1"/>
  <c r="AO49" i="3"/>
  <c r="AN19" i="3"/>
  <c r="AO19" i="3" s="1"/>
  <c r="AN52" i="3"/>
  <c r="AN34" i="3"/>
  <c r="AN26" i="3"/>
  <c r="AN16" i="3"/>
  <c r="AN54" i="3"/>
  <c r="AN28" i="3"/>
  <c r="AN43" i="3"/>
  <c r="AN60" i="3"/>
  <c r="AN37" i="3"/>
  <c r="AN25" i="3"/>
  <c r="AN56" i="3"/>
  <c r="AN20" i="3"/>
  <c r="AN46" i="3"/>
  <c r="AN55" i="3"/>
  <c r="AO55" i="3" s="1"/>
  <c r="AN57" i="3"/>
  <c r="AO57" i="3" s="1"/>
  <c r="AN44" i="3"/>
  <c r="AN41" i="3"/>
  <c r="AO41" i="3" s="1"/>
  <c r="AN42" i="3"/>
  <c r="AN40" i="3"/>
  <c r="AO25" i="3" l="1"/>
  <c r="AO20" i="3"/>
  <c r="AO34" i="3"/>
  <c r="AO44" i="3"/>
  <c r="AO56" i="3"/>
  <c r="AO60" i="3"/>
  <c r="AO52" i="3"/>
  <c r="AO54" i="3"/>
  <c r="AO46" i="3"/>
  <c r="AO43" i="3"/>
  <c r="AO16" i="3"/>
  <c r="AO42" i="3"/>
  <c r="AO28" i="3"/>
  <c r="AO37" i="3"/>
  <c r="AO40" i="3"/>
  <c r="AO26" i="3"/>
  <c r="AN47" i="3"/>
  <c r="AO47" i="3" s="1"/>
  <c r="AN48" i="3"/>
  <c r="AN35" i="3"/>
  <c r="AN45" i="3"/>
  <c r="AN38" i="3"/>
  <c r="AN30" i="3"/>
  <c r="AN24" i="3"/>
  <c r="AN29" i="3"/>
  <c r="AN23" i="3"/>
  <c r="AN36" i="3"/>
  <c r="AO36" i="3" s="1"/>
  <c r="AN31" i="3"/>
  <c r="AO31" i="3" s="1"/>
  <c r="AN15" i="3"/>
  <c r="AO15" i="3" s="1"/>
  <c r="AN17" i="3"/>
  <c r="AN33" i="3"/>
  <c r="AN64" i="3"/>
  <c r="AO64" i="3" s="1"/>
  <c r="AN22" i="3"/>
  <c r="AN39" i="3"/>
  <c r="AN18" i="3"/>
  <c r="AN21" i="3"/>
  <c r="AN14" i="3"/>
  <c r="AO14" i="3" s="1"/>
  <c r="AN27" i="3"/>
  <c r="AO33" i="3" l="1"/>
  <c r="AO21" i="3"/>
  <c r="AO17" i="3"/>
  <c r="AO24" i="3"/>
  <c r="AO18" i="3"/>
  <c r="AO30" i="3"/>
  <c r="AO39" i="3"/>
  <c r="AO38" i="3"/>
  <c r="AO45" i="3"/>
  <c r="AO29" i="3"/>
  <c r="AO22" i="3"/>
  <c r="AO27" i="3"/>
  <c r="AO23" i="3"/>
  <c r="AO35" i="3"/>
  <c r="AO48" i="3"/>
  <c r="AN73" i="3"/>
  <c r="CT79" i="5"/>
  <c r="AB79" i="8"/>
  <c r="AC79" i="8" s="1"/>
  <c r="AO73" i="3" l="1"/>
  <c r="V79" i="3"/>
  <c r="CU79" i="5"/>
  <c r="W79" i="3" l="1"/>
  <c r="AK79" i="3"/>
  <c r="AL79" i="3" l="1"/>
  <c r="AR79" i="3" s="1"/>
  <c r="AQ79" i="3"/>
  <c r="CT55" i="5" l="1"/>
  <c r="AB54" i="8"/>
  <c r="AC54" i="8" s="1"/>
  <c r="CT47" i="5" l="1"/>
  <c r="AB46" i="8"/>
  <c r="AC46" i="8" l="1"/>
  <c r="AB57" i="8" l="1"/>
  <c r="AC57" i="8" s="1"/>
  <c r="CT58" i="5"/>
  <c r="CT19" i="5" l="1"/>
  <c r="AB18" i="8"/>
  <c r="AC18" i="8" s="1"/>
  <c r="AB56" i="8" l="1"/>
  <c r="CT57" i="5"/>
  <c r="AC56" i="8" l="1"/>
  <c r="CU55" i="5" l="1"/>
  <c r="V55" i="3"/>
  <c r="W55" i="3" s="1"/>
  <c r="CU19" i="5"/>
  <c r="V19" i="3"/>
  <c r="W19" i="3" s="1"/>
  <c r="V58" i="3"/>
  <c r="W58" i="3" s="1"/>
  <c r="CU58" i="5"/>
  <c r="CU57" i="5"/>
  <c r="V57" i="3"/>
  <c r="W57" i="3" s="1"/>
  <c r="CU47" i="5"/>
  <c r="V47" i="3"/>
  <c r="W47" i="3" l="1"/>
  <c r="AB30" i="8" l="1"/>
  <c r="AC30" i="8" s="1"/>
  <c r="CT31" i="5"/>
  <c r="CT15" i="5"/>
  <c r="AB14" i="8"/>
  <c r="AC14" i="8" s="1"/>
  <c r="AB13" i="8" l="1"/>
  <c r="CT14" i="5"/>
  <c r="CT73" i="5" s="1"/>
  <c r="CR73" i="5"/>
  <c r="AC13" i="8" l="1"/>
  <c r="AC73" i="8" s="1"/>
  <c r="AB73" i="8"/>
  <c r="V15" i="3" l="1"/>
  <c r="W15" i="3" s="1"/>
  <c r="CU15" i="5"/>
  <c r="CU31" i="5"/>
  <c r="V31" i="3"/>
  <c r="W31" i="3" s="1"/>
  <c r="X45" i="8" l="1"/>
  <c r="CC46" i="5"/>
  <c r="Y45" i="8" l="1"/>
  <c r="T40" i="8" l="1"/>
  <c r="U40" i="8" s="1"/>
  <c r="BM41" i="5"/>
  <c r="T35" i="8"/>
  <c r="BM36" i="5"/>
  <c r="BM73" i="5" s="1"/>
  <c r="BK73" i="5"/>
  <c r="U35" i="8" l="1"/>
  <c r="U73" i="8" s="1"/>
  <c r="T73" i="8"/>
  <c r="P36" i="3" l="1"/>
  <c r="BN36" i="5"/>
  <c r="BL73" i="5"/>
  <c r="BN41" i="5" l="1"/>
  <c r="BN73" i="5" s="1"/>
  <c r="P41" i="3"/>
  <c r="P73" i="3" s="1"/>
  <c r="Q36" i="3"/>
  <c r="Q41" i="3" l="1"/>
  <c r="Q73" i="3" s="1"/>
  <c r="J79" i="6" l="1"/>
  <c r="N75" i="6"/>
  <c r="Y75" i="3"/>
  <c r="M75" i="6"/>
  <c r="AF75" i="8"/>
  <c r="I79" i="6"/>
  <c r="I81" i="6" l="1"/>
  <c r="M81" i="6" s="1"/>
  <c r="M79" i="6"/>
  <c r="Y78" i="3"/>
  <c r="Z75" i="3"/>
  <c r="AG75" i="8"/>
  <c r="AF77" i="8"/>
  <c r="N79" i="6"/>
  <c r="J81" i="6"/>
  <c r="N81" i="6" s="1"/>
  <c r="Y80" i="3" l="1"/>
  <c r="Z80" i="3" s="1"/>
  <c r="Z78" i="3"/>
  <c r="AG77" i="8"/>
  <c r="AF79" i="8"/>
  <c r="AG79" i="8" s="1"/>
  <c r="CD58" i="5" l="1"/>
  <c r="S58" i="3"/>
  <c r="S55" i="3"/>
  <c r="CD55" i="5"/>
  <c r="CD19" i="5"/>
  <c r="S19" i="3"/>
  <c r="CD57" i="5"/>
  <c r="S57" i="3"/>
  <c r="S47" i="3"/>
  <c r="CD47" i="5"/>
  <c r="T58" i="3" l="1"/>
  <c r="T55" i="3"/>
  <c r="T19" i="3"/>
  <c r="S15" i="3"/>
  <c r="CD15" i="5"/>
  <c r="T57" i="3"/>
  <c r="T47" i="3"/>
  <c r="T15" i="3" l="1"/>
  <c r="N29" i="7" l="1"/>
  <c r="R29" i="7" s="1"/>
  <c r="N15" i="7"/>
  <c r="N25" i="7"/>
  <c r="R25" i="7" s="1"/>
  <c r="N22" i="7"/>
  <c r="R22" i="7" s="1"/>
  <c r="N56" i="7"/>
  <c r="R56" i="7" s="1"/>
  <c r="R15" i="7" l="1"/>
  <c r="N52" i="7"/>
  <c r="R52" i="7" s="1"/>
  <c r="N73" i="7" l="1"/>
  <c r="R73" i="7"/>
  <c r="L59" i="7" l="1"/>
  <c r="L15" i="7"/>
  <c r="L24" i="7"/>
  <c r="AE24" i="3" l="1"/>
  <c r="AF24" i="3" s="1"/>
  <c r="P24" i="7"/>
  <c r="AE15" i="3"/>
  <c r="AF15" i="3" s="1"/>
  <c r="P15" i="7"/>
  <c r="P59" i="7"/>
  <c r="AE59" i="3"/>
  <c r="AF59" i="3" s="1"/>
  <c r="L62" i="7"/>
  <c r="L63" i="7"/>
  <c r="L68" i="7"/>
  <c r="L67" i="7"/>
  <c r="L65" i="7"/>
  <c r="L60" i="7"/>
  <c r="L53" i="7"/>
  <c r="L27" i="7"/>
  <c r="L43" i="7"/>
  <c r="L25" i="7"/>
  <c r="L17" i="7"/>
  <c r="L29" i="7"/>
  <c r="L32" i="7"/>
  <c r="L51" i="7"/>
  <c r="L37" i="7"/>
  <c r="L35" i="7"/>
  <c r="L21" i="7"/>
  <c r="L64" i="7"/>
  <c r="L61" i="7"/>
  <c r="L46" i="7"/>
  <c r="L44" i="7"/>
  <c r="L33" i="7"/>
  <c r="L14" i="7"/>
  <c r="L31" i="7"/>
  <c r="L57" i="7"/>
  <c r="L38" i="7"/>
  <c r="L23" i="7"/>
  <c r="L30" i="7"/>
  <c r="L56" i="7"/>
  <c r="L50" i="7"/>
  <c r="L45" i="7"/>
  <c r="L42" i="7"/>
  <c r="L52" i="7"/>
  <c r="L26" i="7"/>
  <c r="L40" i="7"/>
  <c r="L22" i="7"/>
  <c r="L28" i="7"/>
  <c r="L16" i="7"/>
  <c r="L34" i="7"/>
  <c r="L66" i="7"/>
  <c r="L47" i="7"/>
  <c r="L41" i="7"/>
  <c r="L55" i="7"/>
  <c r="L36" i="7"/>
  <c r="L20" i="7"/>
  <c r="L39" i="7"/>
  <c r="L48" i="7"/>
  <c r="L49" i="7"/>
  <c r="L58" i="7"/>
  <c r="L54" i="7"/>
  <c r="AE49" i="3" l="1"/>
  <c r="AF49" i="3" s="1"/>
  <c r="P49" i="7"/>
  <c r="AE41" i="3"/>
  <c r="AF41" i="3" s="1"/>
  <c r="P41" i="7"/>
  <c r="P34" i="7"/>
  <c r="AE34" i="3"/>
  <c r="AF34" i="3" s="1"/>
  <c r="AE22" i="3"/>
  <c r="AF22" i="3" s="1"/>
  <c r="P22" i="7"/>
  <c r="AE52" i="3"/>
  <c r="AF52" i="3" s="1"/>
  <c r="P52" i="7"/>
  <c r="AE45" i="3"/>
  <c r="AF45" i="3" s="1"/>
  <c r="P45" i="7"/>
  <c r="P30" i="7"/>
  <c r="AE30" i="3"/>
  <c r="AF30" i="3" s="1"/>
  <c r="P57" i="7"/>
  <c r="AE57" i="3"/>
  <c r="AF57" i="3" s="1"/>
  <c r="AE33" i="3"/>
  <c r="AF33" i="3" s="1"/>
  <c r="P33" i="7"/>
  <c r="X33" i="7" s="1"/>
  <c r="X73" i="7" s="1"/>
  <c r="P61" i="7"/>
  <c r="AE61" i="3"/>
  <c r="AF61" i="3" s="1"/>
  <c r="AE35" i="3"/>
  <c r="AF35" i="3" s="1"/>
  <c r="P35" i="7"/>
  <c r="P32" i="7"/>
  <c r="AE32" i="3"/>
  <c r="AF32" i="3" s="1"/>
  <c r="AE25" i="3"/>
  <c r="AF25" i="3" s="1"/>
  <c r="P25" i="7"/>
  <c r="AE53" i="3"/>
  <c r="AF53" i="3" s="1"/>
  <c r="P53" i="7"/>
  <c r="P65" i="7"/>
  <c r="AE65" i="3"/>
  <c r="AF65" i="3" s="1"/>
  <c r="AE20" i="3"/>
  <c r="AF20" i="3" s="1"/>
  <c r="P20" i="7"/>
  <c r="AE48" i="3"/>
  <c r="AF48" i="3" s="1"/>
  <c r="P48" i="7"/>
  <c r="AE36" i="3"/>
  <c r="AF36" i="3" s="1"/>
  <c r="P36" i="7"/>
  <c r="AE47" i="3"/>
  <c r="AF47" i="3" s="1"/>
  <c r="P47" i="7"/>
  <c r="P16" i="7"/>
  <c r="AE16" i="3"/>
  <c r="AF16" i="3" s="1"/>
  <c r="P40" i="7"/>
  <c r="AE40" i="3"/>
  <c r="AF40" i="3" s="1"/>
  <c r="P50" i="7"/>
  <c r="AE50" i="3"/>
  <c r="AF50" i="3" s="1"/>
  <c r="AE23" i="3"/>
  <c r="AF23" i="3" s="1"/>
  <c r="P23" i="7"/>
  <c r="P31" i="7"/>
  <c r="AE31" i="3"/>
  <c r="AF31" i="3" s="1"/>
  <c r="AE44" i="3"/>
  <c r="AF44" i="3" s="1"/>
  <c r="P44" i="7"/>
  <c r="AE64" i="3"/>
  <c r="AF64" i="3" s="1"/>
  <c r="P64" i="7"/>
  <c r="AE37" i="3"/>
  <c r="AF37" i="3" s="1"/>
  <c r="P37" i="7"/>
  <c r="P29" i="7"/>
  <c r="AE29" i="3"/>
  <c r="AF29" i="3" s="1"/>
  <c r="AE43" i="3"/>
  <c r="AF43" i="3" s="1"/>
  <c r="P43" i="7"/>
  <c r="AE67" i="3"/>
  <c r="AF67" i="3" s="1"/>
  <c r="P67" i="7"/>
  <c r="P63" i="7"/>
  <c r="AE63" i="3"/>
  <c r="AF63" i="3" s="1"/>
  <c r="P54" i="7"/>
  <c r="AE54" i="3"/>
  <c r="AF54" i="3" s="1"/>
  <c r="P58" i="7"/>
  <c r="AE58" i="3"/>
  <c r="AF58" i="3" s="1"/>
  <c r="P39" i="7"/>
  <c r="AE39" i="3"/>
  <c r="AF39" i="3" s="1"/>
  <c r="P55" i="7"/>
  <c r="AE55" i="3"/>
  <c r="AF55" i="3" s="1"/>
  <c r="P66" i="7"/>
  <c r="AE66" i="3"/>
  <c r="AF66" i="3" s="1"/>
  <c r="AE28" i="3"/>
  <c r="AF28" i="3" s="1"/>
  <c r="P28" i="7"/>
  <c r="AE26" i="3"/>
  <c r="AF26" i="3" s="1"/>
  <c r="P26" i="7"/>
  <c r="AE42" i="3"/>
  <c r="AF42" i="3" s="1"/>
  <c r="P42" i="7"/>
  <c r="AE56" i="3"/>
  <c r="AF56" i="3" s="1"/>
  <c r="P56" i="7"/>
  <c r="P38" i="7"/>
  <c r="AE38" i="3"/>
  <c r="AF38" i="3" s="1"/>
  <c r="P14" i="7"/>
  <c r="AE14" i="3"/>
  <c r="P46" i="7"/>
  <c r="AE46" i="3"/>
  <c r="AF46" i="3" s="1"/>
  <c r="P21" i="7"/>
  <c r="AE21" i="3"/>
  <c r="AF21" i="3" s="1"/>
  <c r="AE51" i="3"/>
  <c r="AF51" i="3" s="1"/>
  <c r="P51" i="7"/>
  <c r="P17" i="7"/>
  <c r="AE17" i="3"/>
  <c r="AF17" i="3" s="1"/>
  <c r="P27" i="7"/>
  <c r="AE27" i="3"/>
  <c r="AF27" i="3" s="1"/>
  <c r="P60" i="7"/>
  <c r="AE60" i="3"/>
  <c r="AF60" i="3" s="1"/>
  <c r="AE68" i="3"/>
  <c r="AF68" i="3" s="1"/>
  <c r="P68" i="7"/>
  <c r="AE62" i="3"/>
  <c r="AF62" i="3" s="1"/>
  <c r="P62" i="7"/>
  <c r="L19" i="7"/>
  <c r="L73" i="7" s="1"/>
  <c r="AE19" i="3" l="1"/>
  <c r="AF19" i="3" s="1"/>
  <c r="P19" i="7"/>
  <c r="P73" i="7" s="1"/>
  <c r="AF14" i="3"/>
  <c r="AF73" i="3" s="1"/>
  <c r="AE73" i="3"/>
  <c r="Y68" i="3" l="1"/>
  <c r="Y55" i="3" l="1"/>
  <c r="N55" i="6"/>
  <c r="Y50" i="3"/>
  <c r="N50" i="6"/>
  <c r="N56" i="6"/>
  <c r="Y56" i="3"/>
  <c r="N61" i="6"/>
  <c r="Y61" i="3"/>
  <c r="Y58" i="3"/>
  <c r="N58" i="6"/>
  <c r="Y16" i="3"/>
  <c r="N16" i="6"/>
  <c r="Y64" i="3"/>
  <c r="Z64" i="3" s="1"/>
  <c r="N64" i="6"/>
  <c r="N60" i="6"/>
  <c r="Y60" i="3"/>
  <c r="Y52" i="3"/>
  <c r="N52" i="6"/>
  <c r="Y49" i="3"/>
  <c r="N49" i="6"/>
  <c r="Y65" i="3"/>
  <c r="N65" i="6"/>
  <c r="Y27" i="3"/>
  <c r="N27" i="6"/>
  <c r="N30" i="6"/>
  <c r="Y30" i="3"/>
  <c r="N53" i="6"/>
  <c r="Y53" i="3"/>
  <c r="N66" i="6"/>
  <c r="Y66" i="3"/>
  <c r="Z68" i="3"/>
  <c r="Y51" i="3"/>
  <c r="N51" i="6"/>
  <c r="Y67" i="3"/>
  <c r="N67" i="6"/>
  <c r="Y32" i="3"/>
  <c r="N32" i="6"/>
  <c r="N63" i="6"/>
  <c r="Y63" i="3"/>
  <c r="Z66" i="3" l="1"/>
  <c r="Z67" i="3"/>
  <c r="AK67" i="3"/>
  <c r="Z27" i="3"/>
  <c r="Z52" i="3"/>
  <c r="Z16" i="3"/>
  <c r="N19" i="6"/>
  <c r="Y19" i="3"/>
  <c r="Z63" i="3"/>
  <c r="Z53" i="3"/>
  <c r="Z60" i="3"/>
  <c r="Z51" i="3"/>
  <c r="Z65" i="3"/>
  <c r="Z58" i="3"/>
  <c r="Z50" i="3"/>
  <c r="Z56" i="3"/>
  <c r="Y62" i="3"/>
  <c r="N62" i="6"/>
  <c r="N59" i="6"/>
  <c r="Y59" i="3"/>
  <c r="Z30" i="3"/>
  <c r="Z61" i="3"/>
  <c r="Z32" i="3"/>
  <c r="Z49" i="3"/>
  <c r="Z55" i="3"/>
  <c r="Y24" i="3" l="1"/>
  <c r="N24" i="6"/>
  <c r="N20" i="6"/>
  <c r="Y20" i="3"/>
  <c r="Y33" i="3"/>
  <c r="N33" i="6"/>
  <c r="N48" i="6"/>
  <c r="T73" i="6" s="1"/>
  <c r="T74" i="6" s="1"/>
  <c r="Y48" i="3"/>
  <c r="Y43" i="3"/>
  <c r="N43" i="6"/>
  <c r="Y37" i="3"/>
  <c r="N37" i="6"/>
  <c r="Y23" i="3"/>
  <c r="N23" i="6"/>
  <c r="Z19" i="3"/>
  <c r="Y46" i="3"/>
  <c r="Z46" i="3" s="1"/>
  <c r="N46" i="6"/>
  <c r="Z62" i="3"/>
  <c r="AK62" i="3"/>
  <c r="Y38" i="3"/>
  <c r="N38" i="6"/>
  <c r="N44" i="6"/>
  <c r="Y44" i="3"/>
  <c r="Y22" i="3"/>
  <c r="N22" i="6"/>
  <c r="N28" i="6"/>
  <c r="Y28" i="3"/>
  <c r="N40" i="6"/>
  <c r="Y40" i="3"/>
  <c r="N57" i="6"/>
  <c r="Y57" i="3"/>
  <c r="N47" i="6"/>
  <c r="Y47" i="3"/>
  <c r="N25" i="6"/>
  <c r="Y25" i="3"/>
  <c r="Y41" i="3"/>
  <c r="N41" i="6"/>
  <c r="N34" i="6"/>
  <c r="Y34" i="3"/>
  <c r="AQ67" i="3"/>
  <c r="AR67" i="3" s="1"/>
  <c r="AL67" i="3"/>
  <c r="Y42" i="3"/>
  <c r="N42" i="6"/>
  <c r="N39" i="6"/>
  <c r="Y39" i="3"/>
  <c r="Y54" i="3"/>
  <c r="N54" i="6"/>
  <c r="Y31" i="3"/>
  <c r="Z31" i="3" s="1"/>
  <c r="N31" i="6"/>
  <c r="N26" i="6"/>
  <c r="R73" i="6" s="1"/>
  <c r="Y26" i="3"/>
  <c r="N29" i="6"/>
  <c r="Y29" i="3"/>
  <c r="Y36" i="3"/>
  <c r="N36" i="6"/>
  <c r="N17" i="6"/>
  <c r="Y17" i="3"/>
  <c r="N35" i="6"/>
  <c r="Y35" i="3"/>
  <c r="N18" i="6"/>
  <c r="Y18" i="3"/>
  <c r="Z59" i="3"/>
  <c r="AK59" i="3"/>
  <c r="Z35" i="3" l="1"/>
  <c r="Z28" i="3"/>
  <c r="Z36" i="3"/>
  <c r="Z38" i="3"/>
  <c r="Z33" i="3"/>
  <c r="Z34" i="3"/>
  <c r="AQ59" i="3"/>
  <c r="AR59" i="3" s="1"/>
  <c r="AL59" i="3"/>
  <c r="Z29" i="3"/>
  <c r="Z57" i="3"/>
  <c r="AL62" i="3"/>
  <c r="AQ62" i="3"/>
  <c r="AR62" i="3" s="1"/>
  <c r="Z20" i="3"/>
  <c r="Z42" i="3"/>
  <c r="Z41" i="3"/>
  <c r="Z22" i="3"/>
  <c r="Z23" i="3"/>
  <c r="Z43" i="3"/>
  <c r="Z47" i="3"/>
  <c r="Z18" i="3"/>
  <c r="Z17" i="3"/>
  <c r="Z26" i="3"/>
  <c r="Z25" i="3"/>
  <c r="Z40" i="3"/>
  <c r="Z44" i="3"/>
  <c r="Z48" i="3"/>
  <c r="Z39" i="3"/>
  <c r="Z54" i="3"/>
  <c r="Z37" i="3"/>
  <c r="Z24" i="3"/>
  <c r="S46" i="3" l="1"/>
  <c r="CD46" i="5"/>
  <c r="S31" i="3"/>
  <c r="CD31" i="5"/>
  <c r="T46" i="3" l="1"/>
  <c r="T31" i="3"/>
  <c r="AG46" i="5" l="1"/>
  <c r="L45" i="8"/>
  <c r="M45" i="8" s="1"/>
  <c r="L63" i="8" l="1"/>
  <c r="AG64" i="5"/>
  <c r="M63" i="8" l="1"/>
  <c r="CR75" i="5" l="1"/>
  <c r="CA75" i="5"/>
  <c r="BL75" i="5"/>
  <c r="BK75" i="5"/>
  <c r="AV75" i="5"/>
  <c r="AU75" i="5"/>
  <c r="P75" i="8" l="1"/>
  <c r="Q75" i="8" s="1"/>
  <c r="AU78" i="5"/>
  <c r="AW75" i="5"/>
  <c r="AV78" i="5"/>
  <c r="J75" i="3"/>
  <c r="AX75" i="5"/>
  <c r="AF75" i="5"/>
  <c r="T75" i="8"/>
  <c r="U75" i="8" s="1"/>
  <c r="BM75" i="5"/>
  <c r="BK78" i="5"/>
  <c r="CA78" i="5"/>
  <c r="X75" i="8"/>
  <c r="CC75" i="5"/>
  <c r="P75" i="3"/>
  <c r="BL78" i="5"/>
  <c r="BN75" i="5"/>
  <c r="AB75" i="8"/>
  <c r="AC75" i="8" s="1"/>
  <c r="CT75" i="5"/>
  <c r="CR78" i="5"/>
  <c r="BN78" i="5" l="1"/>
  <c r="BL80" i="5"/>
  <c r="BN80" i="5" s="1"/>
  <c r="AH75" i="5"/>
  <c r="AF78" i="5"/>
  <c r="M75" i="3"/>
  <c r="P78" i="3"/>
  <c r="Q75" i="3"/>
  <c r="Y75" i="8"/>
  <c r="X77" i="8"/>
  <c r="K75" i="3"/>
  <c r="CT78" i="5"/>
  <c r="AB78" i="8"/>
  <c r="AC78" i="8" s="1"/>
  <c r="CA80" i="5"/>
  <c r="CC80" i="5" s="1"/>
  <c r="CC78" i="5"/>
  <c r="AV80" i="5"/>
  <c r="AX80" i="5" s="1"/>
  <c r="J78" i="3"/>
  <c r="AX78" i="5"/>
  <c r="BM78" i="5"/>
  <c r="T77" i="8"/>
  <c r="BK80" i="5"/>
  <c r="BM80" i="5" s="1"/>
  <c r="AW78" i="5"/>
  <c r="AU80" i="5"/>
  <c r="AW80" i="5" s="1"/>
  <c r="P77" i="8"/>
  <c r="Q77" i="8" l="1"/>
  <c r="P79" i="8"/>
  <c r="Q79" i="8" s="1"/>
  <c r="Q78" i="3"/>
  <c r="P80" i="3"/>
  <c r="Q80" i="3" s="1"/>
  <c r="N75" i="3"/>
  <c r="M78" i="3"/>
  <c r="U77" i="8"/>
  <c r="T79" i="8"/>
  <c r="U79" i="8" s="1"/>
  <c r="AH78" i="5"/>
  <c r="AF80" i="5"/>
  <c r="AH80" i="5" s="1"/>
  <c r="J80" i="3"/>
  <c r="K78" i="3"/>
  <c r="Y77" i="8"/>
  <c r="X79" i="8"/>
  <c r="Y79" i="8" s="1"/>
  <c r="M80" i="3" l="1"/>
  <c r="N80" i="3" s="1"/>
  <c r="N78" i="3"/>
  <c r="K80" i="3"/>
  <c r="CA29" i="5" l="1"/>
  <c r="X28" i="8" l="1"/>
  <c r="CC29" i="5"/>
  <c r="CC73" i="5" s="1"/>
  <c r="CA73" i="5"/>
  <c r="Y28" i="8" l="1"/>
  <c r="Y73" i="8" s="1"/>
  <c r="X73" i="8"/>
  <c r="AE75" i="5" l="1"/>
  <c r="CB75" i="5"/>
  <c r="S75" i="3" l="1"/>
  <c r="CB78" i="5"/>
  <c r="CD75" i="5"/>
  <c r="AE78" i="5"/>
  <c r="AG75" i="5"/>
  <c r="L75" i="8"/>
  <c r="L77" i="8" l="1"/>
  <c r="M75" i="8"/>
  <c r="AE80" i="5"/>
  <c r="AG80" i="5" s="1"/>
  <c r="AG78" i="5"/>
  <c r="CD78" i="5"/>
  <c r="CB80" i="5"/>
  <c r="CD80" i="5" s="1"/>
  <c r="T75" i="3"/>
  <c r="S78" i="3"/>
  <c r="AK75" i="3"/>
  <c r="S80" i="3" l="1"/>
  <c r="T78" i="3"/>
  <c r="AK78" i="3"/>
  <c r="AL75" i="3"/>
  <c r="AR75" i="3" s="1"/>
  <c r="AQ75" i="3"/>
  <c r="L79" i="8"/>
  <c r="M79" i="8" s="1"/>
  <c r="M77" i="8"/>
  <c r="AQ78" i="3" l="1"/>
  <c r="AL78" i="3"/>
  <c r="AR78" i="3" s="1"/>
  <c r="T80" i="3"/>
  <c r="AK80" i="3"/>
  <c r="AQ80" i="3" l="1"/>
  <c r="AL80" i="3"/>
  <c r="AR80" i="3" s="1"/>
  <c r="CB29" i="5" l="1"/>
  <c r="CD29" i="5" l="1"/>
  <c r="S29" i="3"/>
  <c r="T29" i="3" l="1"/>
  <c r="AF17" i="5" l="1"/>
  <c r="AF15" i="5"/>
  <c r="AH17" i="5" l="1"/>
  <c r="M17" i="3"/>
  <c r="M15" i="3"/>
  <c r="AH15" i="5"/>
  <c r="AF14" i="5"/>
  <c r="AF16" i="5"/>
  <c r="AF58" i="5"/>
  <c r="AF68" i="5"/>
  <c r="M68" i="3" s="1"/>
  <c r="AF57" i="5"/>
  <c r="M57" i="3" s="1"/>
  <c r="AF61" i="5"/>
  <c r="AF55" i="5"/>
  <c r="AF49" i="5"/>
  <c r="AH14" i="5" l="1"/>
  <c r="M14" i="3"/>
  <c r="AH58" i="5"/>
  <c r="M58" i="3"/>
  <c r="AH55" i="5"/>
  <c r="M55" i="3"/>
  <c r="AK57" i="3"/>
  <c r="N57" i="3"/>
  <c r="M49" i="3"/>
  <c r="AH49" i="5"/>
  <c r="N68" i="3"/>
  <c r="N15" i="3"/>
  <c r="N17" i="3"/>
  <c r="AK17" i="3"/>
  <c r="AH61" i="5"/>
  <c r="M61" i="3"/>
  <c r="M16" i="3"/>
  <c r="AH16" i="5"/>
  <c r="AF66" i="5"/>
  <c r="AF64" i="5"/>
  <c r="AF50" i="5"/>
  <c r="AF60" i="5"/>
  <c r="AF65" i="5"/>
  <c r="AF53" i="5"/>
  <c r="AF30" i="5"/>
  <c r="AF56" i="5"/>
  <c r="AF29" i="5"/>
  <c r="AF52" i="5"/>
  <c r="AF27" i="5"/>
  <c r="AF63" i="5"/>
  <c r="AF32" i="5"/>
  <c r="N55" i="3" l="1"/>
  <c r="AK55" i="3"/>
  <c r="AL57" i="3"/>
  <c r="AQ57" i="3"/>
  <c r="AR57" i="3" s="1"/>
  <c r="AH63" i="5"/>
  <c r="M63" i="3"/>
  <c r="N58" i="3"/>
  <c r="AK58" i="3"/>
  <c r="M27" i="3"/>
  <c r="AH27" i="5"/>
  <c r="AH60" i="5"/>
  <c r="M60" i="3"/>
  <c r="N16" i="3"/>
  <c r="AK16" i="3"/>
  <c r="M29" i="3"/>
  <c r="AH29" i="5"/>
  <c r="N61" i="3"/>
  <c r="AK61" i="3"/>
  <c r="AH66" i="5"/>
  <c r="M66" i="3"/>
  <c r="AH32" i="5"/>
  <c r="M32" i="3"/>
  <c r="M56" i="3"/>
  <c r="AH56" i="5"/>
  <c r="AH53" i="5"/>
  <c r="M53" i="3"/>
  <c r="AH65" i="5"/>
  <c r="M65" i="3"/>
  <c r="AH50" i="5"/>
  <c r="M50" i="3"/>
  <c r="AK49" i="3"/>
  <c r="N49" i="3"/>
  <c r="N14" i="3"/>
  <c r="M64" i="3"/>
  <c r="AH64" i="5"/>
  <c r="AH52" i="5"/>
  <c r="M52" i="3"/>
  <c r="AH30" i="5"/>
  <c r="M30" i="3"/>
  <c r="AQ17" i="3"/>
  <c r="AR17" i="3" s="1"/>
  <c r="AL17" i="3"/>
  <c r="AL49" i="3" l="1"/>
  <c r="AQ49" i="3"/>
  <c r="AR49" i="3" s="1"/>
  <c r="N56" i="3"/>
  <c r="AK56" i="3"/>
  <c r="AK52" i="3"/>
  <c r="N52" i="3"/>
  <c r="AK50" i="3"/>
  <c r="N50" i="3"/>
  <c r="N27" i="3"/>
  <c r="AK27" i="3"/>
  <c r="N30" i="3"/>
  <c r="AK30" i="3"/>
  <c r="AL58" i="3"/>
  <c r="AQ58" i="3"/>
  <c r="AR58" i="3" s="1"/>
  <c r="N65" i="3"/>
  <c r="AK65" i="3"/>
  <c r="N32" i="3"/>
  <c r="AK32" i="3"/>
  <c r="N29" i="3"/>
  <c r="AK29" i="3"/>
  <c r="AL55" i="3"/>
  <c r="AQ55" i="3"/>
  <c r="AR55" i="3" s="1"/>
  <c r="AQ61" i="3"/>
  <c r="AR61" i="3" s="1"/>
  <c r="AL61" i="3"/>
  <c r="N64" i="3"/>
  <c r="AK64" i="3"/>
  <c r="AL16" i="3"/>
  <c r="AQ16" i="3"/>
  <c r="AR16" i="3" s="1"/>
  <c r="AK53" i="3"/>
  <c r="N53" i="3"/>
  <c r="N66" i="3"/>
  <c r="AK66" i="3"/>
  <c r="N60" i="3"/>
  <c r="AK60" i="3"/>
  <c r="N63" i="3"/>
  <c r="AK63" i="3"/>
  <c r="AQ66" i="3" l="1"/>
  <c r="AR66" i="3" s="1"/>
  <c r="AL66" i="3"/>
  <c r="AQ64" i="3"/>
  <c r="AR64" i="3" s="1"/>
  <c r="AL64" i="3"/>
  <c r="AQ32" i="3"/>
  <c r="AR32" i="3" s="1"/>
  <c r="AL32" i="3"/>
  <c r="AQ30" i="3"/>
  <c r="AR30" i="3" s="1"/>
  <c r="AL30" i="3"/>
  <c r="AQ53" i="3"/>
  <c r="AR53" i="3" s="1"/>
  <c r="AL53" i="3"/>
  <c r="AQ65" i="3"/>
  <c r="AR65" i="3" s="1"/>
  <c r="AL65" i="3"/>
  <c r="AL27" i="3"/>
  <c r="AQ27" i="3"/>
  <c r="AR27" i="3" s="1"/>
  <c r="AL52" i="3"/>
  <c r="AQ52" i="3"/>
  <c r="AR52" i="3" s="1"/>
  <c r="AQ63" i="3"/>
  <c r="AR63" i="3" s="1"/>
  <c r="AL63" i="3"/>
  <c r="AL56" i="3"/>
  <c r="AQ56" i="3"/>
  <c r="AR56" i="3" s="1"/>
  <c r="AL50" i="3"/>
  <c r="AQ50" i="3"/>
  <c r="AR50" i="3" s="1"/>
  <c r="AQ60" i="3"/>
  <c r="AR60" i="3" s="1"/>
  <c r="AL60" i="3"/>
  <c r="AL29" i="3"/>
  <c r="AQ29" i="3"/>
  <c r="AR29" i="3" s="1"/>
  <c r="AF51" i="5" l="1"/>
  <c r="AF19" i="5"/>
  <c r="AH51" i="5" l="1"/>
  <c r="M51" i="3"/>
  <c r="AH19" i="5"/>
  <c r="M19" i="3"/>
  <c r="AF45" i="5"/>
  <c r="AF33" i="5"/>
  <c r="AF34" i="5"/>
  <c r="AF39" i="5"/>
  <c r="AF25" i="5"/>
  <c r="AF44" i="5"/>
  <c r="AF48" i="5"/>
  <c r="AF26" i="5"/>
  <c r="AF41" i="5"/>
  <c r="AF37" i="5"/>
  <c r="AF23" i="5"/>
  <c r="AF35" i="5"/>
  <c r="AF36" i="5"/>
  <c r="AF24" i="5"/>
  <c r="AF46" i="5"/>
  <c r="AF20" i="5"/>
  <c r="AF40" i="5"/>
  <c r="AF21" i="5"/>
  <c r="AF38" i="5"/>
  <c r="AF43" i="5"/>
  <c r="AF54" i="5"/>
  <c r="AF22" i="5"/>
  <c r="AF31" i="5"/>
  <c r="AF42" i="5"/>
  <c r="AF47" i="5"/>
  <c r="AH21" i="5" l="1"/>
  <c r="M21" i="3"/>
  <c r="M41" i="3"/>
  <c r="AH41" i="5"/>
  <c r="M39" i="3"/>
  <c r="AH39" i="5"/>
  <c r="AH24" i="5"/>
  <c r="M24" i="3"/>
  <c r="M25" i="3"/>
  <c r="AH25" i="5"/>
  <c r="M43" i="3"/>
  <c r="AH43" i="5"/>
  <c r="M20" i="3"/>
  <c r="AH20" i="5"/>
  <c r="M37" i="3"/>
  <c r="AH37" i="5"/>
  <c r="M48" i="3"/>
  <c r="AH48" i="5"/>
  <c r="M35" i="3"/>
  <c r="AH35" i="5"/>
  <c r="AH22" i="5"/>
  <c r="M22" i="3"/>
  <c r="AH38" i="5"/>
  <c r="M38" i="3"/>
  <c r="AH40" i="5"/>
  <c r="M40" i="3"/>
  <c r="AH34" i="5"/>
  <c r="M34" i="3"/>
  <c r="N19" i="3"/>
  <c r="AK19" i="3"/>
  <c r="AH31" i="5"/>
  <c r="M31" i="3"/>
  <c r="M36" i="3"/>
  <c r="AH36" i="5"/>
  <c r="M44" i="3"/>
  <c r="AH44" i="5"/>
  <c r="M33" i="3"/>
  <c r="AH33" i="5"/>
  <c r="AH45" i="5"/>
  <c r="M45" i="3"/>
  <c r="AH23" i="5"/>
  <c r="M23" i="3"/>
  <c r="N51" i="3"/>
  <c r="AK51" i="3"/>
  <c r="M47" i="3"/>
  <c r="AH47" i="5"/>
  <c r="M42" i="3"/>
  <c r="AH42" i="5"/>
  <c r="AH54" i="5"/>
  <c r="M54" i="3"/>
  <c r="AH46" i="5"/>
  <c r="M46" i="3"/>
  <c r="M26" i="3"/>
  <c r="AH26" i="5"/>
  <c r="N46" i="3" l="1"/>
  <c r="AQ51" i="3"/>
  <c r="AR51" i="3" s="1"/>
  <c r="AL51" i="3"/>
  <c r="N33" i="3"/>
  <c r="AL19" i="3"/>
  <c r="AQ19" i="3"/>
  <c r="N22" i="3"/>
  <c r="N37" i="3"/>
  <c r="N26" i="3"/>
  <c r="AK26" i="3"/>
  <c r="AK47" i="3"/>
  <c r="N47" i="3"/>
  <c r="N24" i="3"/>
  <c r="N54" i="3"/>
  <c r="AK54" i="3"/>
  <c r="N23" i="3"/>
  <c r="AK23" i="3"/>
  <c r="N44" i="3"/>
  <c r="N34" i="3"/>
  <c r="N20" i="3"/>
  <c r="N39" i="3"/>
  <c r="N35" i="3"/>
  <c r="N45" i="3"/>
  <c r="N36" i="3"/>
  <c r="N40" i="3"/>
  <c r="N43" i="3"/>
  <c r="N41" i="3"/>
  <c r="N42" i="3"/>
  <c r="N31" i="3"/>
  <c r="N21" i="3"/>
  <c r="N38" i="3"/>
  <c r="N48" i="3"/>
  <c r="N25" i="3"/>
  <c r="AQ23" i="3" l="1"/>
  <c r="AR23" i="3" s="1"/>
  <c r="AL23" i="3"/>
  <c r="AL54" i="3"/>
  <c r="AQ54" i="3"/>
  <c r="AR54" i="3" s="1"/>
  <c r="AQ26" i="3"/>
  <c r="AR26" i="3" s="1"/>
  <c r="AL26" i="3"/>
  <c r="AR19" i="3"/>
  <c r="AQ47" i="3"/>
  <c r="AR47" i="3" s="1"/>
  <c r="AL47" i="3"/>
  <c r="CS68" i="5" l="1"/>
  <c r="V68" i="3" s="1"/>
  <c r="W68" i="3" s="1"/>
  <c r="CS14" i="5" l="1"/>
  <c r="V14" i="3" l="1"/>
  <c r="CU14" i="5"/>
  <c r="CU73" i="5" s="1"/>
  <c r="CS73" i="5"/>
  <c r="V73" i="3" l="1"/>
  <c r="W14" i="3"/>
  <c r="W73" i="3" s="1"/>
  <c r="W84" i="3" s="1"/>
  <c r="I31" i="4" l="1"/>
  <c r="D31" i="3" l="1"/>
  <c r="I73" i="4"/>
  <c r="E31" i="3" l="1"/>
  <c r="E73" i="3" s="1"/>
  <c r="D73" i="3"/>
  <c r="CB68" i="5" l="1"/>
  <c r="S68" i="3" s="1"/>
  <c r="CB14" i="5"/>
  <c r="T68" i="3" l="1"/>
  <c r="AK68" i="3"/>
  <c r="S14" i="3"/>
  <c r="CD14" i="5"/>
  <c r="CD73" i="5" s="1"/>
  <c r="CB73" i="5"/>
  <c r="T14" i="3" l="1"/>
  <c r="T73" i="3" s="1"/>
  <c r="S73" i="3"/>
  <c r="AQ68" i="3"/>
  <c r="AR68" i="3" s="1"/>
  <c r="AL68" i="3"/>
  <c r="K45" i="6" l="1"/>
  <c r="I45" i="6" l="1"/>
  <c r="AF44" i="8" l="1"/>
  <c r="M45" i="6"/>
  <c r="AG44" i="8" l="1"/>
  <c r="L15" i="6" l="1"/>
  <c r="L45" i="6"/>
  <c r="J15" i="6" l="1"/>
  <c r="J45" i="6"/>
  <c r="Y15" i="3" l="1"/>
  <c r="N15" i="6"/>
  <c r="Y45" i="3"/>
  <c r="N45" i="6"/>
  <c r="Z15" i="3" l="1"/>
  <c r="AK15" i="3"/>
  <c r="Z45" i="3"/>
  <c r="AQ15" i="3" l="1"/>
  <c r="AR15" i="3" s="1"/>
  <c r="AL15" i="3"/>
  <c r="AF28" i="5" l="1"/>
  <c r="AH28" i="5" l="1"/>
  <c r="M28" i="3"/>
  <c r="N28" i="3" l="1"/>
  <c r="AK28" i="3"/>
  <c r="AL28" i="3" l="1"/>
  <c r="AQ28" i="3"/>
  <c r="AR28" i="3" s="1"/>
  <c r="AE28" i="5" l="1"/>
  <c r="L27" i="8" l="1"/>
  <c r="M27" i="8" s="1"/>
  <c r="AG28" i="5"/>
  <c r="AE18" i="5" l="1"/>
  <c r="L17" i="8" l="1"/>
  <c r="AG18" i="5"/>
  <c r="AG73" i="5" s="1"/>
  <c r="AE73" i="5"/>
  <c r="M17" i="8" l="1"/>
  <c r="M73" i="8" s="1"/>
  <c r="L73" i="8"/>
  <c r="AF18" i="5" l="1"/>
  <c r="AH18" i="5" l="1"/>
  <c r="AH73" i="5" s="1"/>
  <c r="M18" i="3"/>
  <c r="AF73" i="5"/>
  <c r="N18" i="3" l="1"/>
  <c r="N73" i="3" s="1"/>
  <c r="M73" i="3"/>
  <c r="AU45" i="5" l="1"/>
  <c r="AU18" i="5"/>
  <c r="AU46" i="5"/>
  <c r="AW45" i="5" l="1"/>
  <c r="P44" i="8"/>
  <c r="Q44" i="8" s="1"/>
  <c r="AW46" i="5"/>
  <c r="P45" i="8"/>
  <c r="Q45" i="8" s="1"/>
  <c r="AW18" i="5"/>
  <c r="P17" i="8"/>
  <c r="Q17" i="8" s="1"/>
  <c r="AV31" i="5" l="1"/>
  <c r="AX31" i="5" l="1"/>
  <c r="J31" i="3"/>
  <c r="AV45" i="5"/>
  <c r="AV46" i="5"/>
  <c r="AV18" i="5"/>
  <c r="AX46" i="5" l="1"/>
  <c r="J46" i="3"/>
  <c r="J45" i="3"/>
  <c r="AX45" i="5"/>
  <c r="K31" i="3"/>
  <c r="AK31" i="3"/>
  <c r="J18" i="3"/>
  <c r="AX18" i="5"/>
  <c r="AL31" i="3" l="1"/>
  <c r="AQ31" i="3"/>
  <c r="AR31" i="3" s="1"/>
  <c r="K45" i="3"/>
  <c r="AK45" i="3"/>
  <c r="K46" i="3"/>
  <c r="AK46" i="3"/>
  <c r="K18" i="3"/>
  <c r="AK18" i="3"/>
  <c r="AL46" i="3" l="1"/>
  <c r="AQ46" i="3"/>
  <c r="AR46" i="3" s="1"/>
  <c r="AQ45" i="3"/>
  <c r="AR45" i="3" s="1"/>
  <c r="AL45" i="3"/>
  <c r="AL18" i="3"/>
  <c r="AQ18" i="3"/>
  <c r="AR18" i="3" s="1"/>
  <c r="AV20" i="5" l="1"/>
  <c r="AU24" i="5"/>
  <c r="AU20" i="5"/>
  <c r="AW20" i="5" l="1"/>
  <c r="P19" i="8"/>
  <c r="J20" i="3"/>
  <c r="AX20" i="5"/>
  <c r="P23" i="8"/>
  <c r="Q23" i="8" s="1"/>
  <c r="AW24" i="5"/>
  <c r="AV39" i="5"/>
  <c r="AU25" i="5"/>
  <c r="AU36" i="5"/>
  <c r="AU33" i="5"/>
  <c r="AU39" i="5"/>
  <c r="AU34" i="5"/>
  <c r="AU37" i="5"/>
  <c r="AV24" i="5"/>
  <c r="AU22" i="5" l="1"/>
  <c r="AW37" i="5"/>
  <c r="P36" i="8"/>
  <c r="Q36" i="8" s="1"/>
  <c r="P33" i="8"/>
  <c r="Q33" i="8" s="1"/>
  <c r="AW34" i="5"/>
  <c r="AW39" i="5"/>
  <c r="P38" i="8"/>
  <c r="Q38" i="8" s="1"/>
  <c r="J24" i="3"/>
  <c r="AX24" i="5"/>
  <c r="AW36" i="5"/>
  <c r="P35" i="8"/>
  <c r="Q35" i="8" s="1"/>
  <c r="J39" i="3"/>
  <c r="AX39" i="5"/>
  <c r="AK20" i="3"/>
  <c r="K20" i="3"/>
  <c r="AW33" i="5"/>
  <c r="P32" i="8"/>
  <c r="Q32" i="8" s="1"/>
  <c r="P24" i="8"/>
  <c r="Q24" i="8" s="1"/>
  <c r="AW25" i="5"/>
  <c r="Q19" i="8"/>
  <c r="AU43" i="5"/>
  <c r="AU41" i="5"/>
  <c r="AV36" i="5"/>
  <c r="AV37" i="5"/>
  <c r="AU35" i="5"/>
  <c r="AV41" i="5"/>
  <c r="AV33" i="5"/>
  <c r="AU38" i="5"/>
  <c r="AV25" i="5"/>
  <c r="AV43" i="5"/>
  <c r="J41" i="3" l="1"/>
  <c r="AX41" i="5"/>
  <c r="K39" i="3"/>
  <c r="AK39" i="3"/>
  <c r="P37" i="8"/>
  <c r="Q37" i="8" s="1"/>
  <c r="AW38" i="5"/>
  <c r="AW35" i="5"/>
  <c r="P34" i="8"/>
  <c r="Q34" i="8" s="1"/>
  <c r="P40" i="8"/>
  <c r="Q40" i="8" s="1"/>
  <c r="AW41" i="5"/>
  <c r="J25" i="3"/>
  <c r="AX25" i="5"/>
  <c r="J36" i="3"/>
  <c r="AX36" i="5"/>
  <c r="P42" i="8"/>
  <c r="Q42" i="8" s="1"/>
  <c r="AW43" i="5"/>
  <c r="AK24" i="3"/>
  <c r="K24" i="3"/>
  <c r="AW22" i="5"/>
  <c r="P21" i="8"/>
  <c r="Q21" i="8" s="1"/>
  <c r="AX33" i="5"/>
  <c r="J33" i="3"/>
  <c r="J43" i="3"/>
  <c r="AX43" i="5"/>
  <c r="J37" i="3"/>
  <c r="AX37" i="5"/>
  <c r="AQ20" i="3"/>
  <c r="AL20" i="3"/>
  <c r="AU42" i="5"/>
  <c r="AV42" i="5"/>
  <c r="AU21" i="5"/>
  <c r="AV44" i="5"/>
  <c r="AU48" i="5"/>
  <c r="AV35" i="5"/>
  <c r="AV34" i="5"/>
  <c r="AV38" i="5"/>
  <c r="AV40" i="5"/>
  <c r="AU44" i="5"/>
  <c r="AU40" i="5"/>
  <c r="AV48" i="5"/>
  <c r="P43" i="8" l="1"/>
  <c r="Q43" i="8" s="1"/>
  <c r="AW44" i="5"/>
  <c r="P20" i="8"/>
  <c r="AW21" i="5"/>
  <c r="J42" i="3"/>
  <c r="AX42" i="5"/>
  <c r="K37" i="3"/>
  <c r="AK37" i="3"/>
  <c r="AK36" i="3"/>
  <c r="K36" i="3"/>
  <c r="AL24" i="3"/>
  <c r="AQ24" i="3"/>
  <c r="AR24" i="3" s="1"/>
  <c r="AX40" i="5"/>
  <c r="J40" i="3"/>
  <c r="J34" i="3"/>
  <c r="AX34" i="5"/>
  <c r="K43" i="3"/>
  <c r="AK43" i="3"/>
  <c r="J48" i="3"/>
  <c r="AX48" i="5"/>
  <c r="P39" i="8"/>
  <c r="Q39" i="8" s="1"/>
  <c r="AW40" i="5"/>
  <c r="AV22" i="5"/>
  <c r="P47" i="8"/>
  <c r="Q47" i="8" s="1"/>
  <c r="AW48" i="5"/>
  <c r="AW42" i="5"/>
  <c r="P41" i="8"/>
  <c r="Q41" i="8" s="1"/>
  <c r="K33" i="3"/>
  <c r="AK33" i="3"/>
  <c r="AL39" i="3"/>
  <c r="AQ39" i="3"/>
  <c r="AR39" i="3" s="1"/>
  <c r="AX44" i="5"/>
  <c r="J44" i="3"/>
  <c r="AK25" i="3"/>
  <c r="K25" i="3"/>
  <c r="J38" i="3"/>
  <c r="AX38" i="5"/>
  <c r="AR20" i="3"/>
  <c r="J35" i="3"/>
  <c r="AX35" i="5"/>
  <c r="K41" i="3"/>
  <c r="AK41" i="3"/>
  <c r="AV21" i="5"/>
  <c r="K44" i="3" l="1"/>
  <c r="AK44" i="3"/>
  <c r="K34" i="3"/>
  <c r="AK34" i="3"/>
  <c r="K40" i="3"/>
  <c r="AK40" i="3"/>
  <c r="K48" i="3"/>
  <c r="AK48" i="3"/>
  <c r="K42" i="3"/>
  <c r="AK42" i="3"/>
  <c r="AQ41" i="3"/>
  <c r="AR41" i="3" s="1"/>
  <c r="AL41" i="3"/>
  <c r="J21" i="3"/>
  <c r="AX21" i="5"/>
  <c r="AX73" i="5" s="1"/>
  <c r="AV73" i="5"/>
  <c r="K38" i="3"/>
  <c r="AK38" i="3"/>
  <c r="AL43" i="3"/>
  <c r="AQ43" i="3"/>
  <c r="AR43" i="3" s="1"/>
  <c r="Q20" i="8"/>
  <c r="AL25" i="3"/>
  <c r="AQ25" i="3"/>
  <c r="AR25" i="3" s="1"/>
  <c r="AL33" i="3"/>
  <c r="AQ33" i="3"/>
  <c r="AR33" i="3" s="1"/>
  <c r="AX22" i="5"/>
  <c r="J22" i="3"/>
  <c r="AL36" i="3"/>
  <c r="AQ36" i="3"/>
  <c r="AR36" i="3" s="1"/>
  <c r="K35" i="3"/>
  <c r="AK35" i="3"/>
  <c r="AL37" i="3"/>
  <c r="AQ37" i="3"/>
  <c r="AR37" i="3" s="1"/>
  <c r="AQ48" i="3" l="1"/>
  <c r="AR48" i="3" s="1"/>
  <c r="AL48" i="3"/>
  <c r="AL40" i="3"/>
  <c r="AQ40" i="3"/>
  <c r="AR40" i="3" s="1"/>
  <c r="K22" i="3"/>
  <c r="AK22" i="3"/>
  <c r="K21" i="3"/>
  <c r="K73" i="3" s="1"/>
  <c r="J73" i="3"/>
  <c r="AL34" i="3"/>
  <c r="AQ34" i="3"/>
  <c r="AR34" i="3" s="1"/>
  <c r="AL42" i="3"/>
  <c r="AQ42" i="3"/>
  <c r="AR42" i="3" s="1"/>
  <c r="AQ44" i="3"/>
  <c r="AR44" i="3" s="1"/>
  <c r="AL44" i="3"/>
  <c r="AL35" i="3"/>
  <c r="AQ35" i="3"/>
  <c r="AR35" i="3" s="1"/>
  <c r="AL38" i="3"/>
  <c r="AQ38" i="3"/>
  <c r="AR38" i="3" s="1"/>
  <c r="AL22" i="3" l="1"/>
  <c r="AQ22" i="3"/>
  <c r="AR22" i="3" s="1"/>
  <c r="AU31" i="5" l="1"/>
  <c r="AW31" i="5" l="1"/>
  <c r="AW73" i="5" s="1"/>
  <c r="P30" i="8"/>
  <c r="AU73" i="5"/>
  <c r="Q30" i="8" l="1"/>
  <c r="Q73" i="8" s="1"/>
  <c r="P73" i="8"/>
  <c r="K14" i="6" l="1"/>
  <c r="L14" i="6" l="1"/>
  <c r="K21" i="6" l="1"/>
  <c r="K73" i="6" s="1"/>
  <c r="L21" i="6" l="1"/>
  <c r="L73" i="6" s="1"/>
  <c r="I14" i="6" l="1"/>
  <c r="I21" i="6"/>
  <c r="M14" i="6" l="1"/>
  <c r="AF13" i="8"/>
  <c r="AG13" i="8" s="1"/>
  <c r="M21" i="6"/>
  <c r="M73" i="6" s="1"/>
  <c r="AF20" i="8"/>
  <c r="I73" i="6"/>
  <c r="AG20" i="8" l="1"/>
  <c r="AG73" i="8" s="1"/>
  <c r="AF73" i="8"/>
  <c r="J21" i="6" l="1"/>
  <c r="N21" i="6" l="1"/>
  <c r="Y21" i="3"/>
  <c r="J14" i="6"/>
  <c r="J73" i="6" s="1"/>
  <c r="N14" i="6" l="1"/>
  <c r="Y14" i="3"/>
  <c r="N73" i="6"/>
  <c r="Z21" i="3"/>
  <c r="Y73" i="3"/>
  <c r="AK21" i="3"/>
  <c r="Z14" i="3" l="1"/>
  <c r="Z73" i="3" s="1"/>
  <c r="AK14" i="3"/>
  <c r="AQ21" i="3"/>
  <c r="AL21" i="3"/>
  <c r="AK73" i="3"/>
  <c r="AQ14" i="3" l="1"/>
  <c r="AR14" i="3" s="1"/>
  <c r="AL14" i="3"/>
  <c r="AL73" i="3" s="1"/>
  <c r="AR21" i="3"/>
  <c r="AR73" i="3" s="1"/>
  <c r="AQ73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Чистотина Анна Вячеславовна</author>
  </authors>
  <commentList>
    <comment ref="AL37" authorId="0" shapeId="0" xr:uid="{80A328E9-566E-4C91-AF32-937CE1B45423}">
      <text>
        <r>
          <rPr>
            <b/>
            <sz val="9"/>
            <color indexed="81"/>
            <rFont val="Tahoma"/>
            <family val="2"/>
            <charset val="204"/>
          </rPr>
          <t>Чистотина Анна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в т.ч. 1777,4 на подушевой</t>
        </r>
      </text>
    </comment>
  </commentList>
</comments>
</file>

<file path=xl/sharedStrings.xml><?xml version="1.0" encoding="utf-8"?>
<sst xmlns="http://schemas.openxmlformats.org/spreadsheetml/2006/main" count="485" uniqueCount="171">
  <si>
    <t>№ п/п</t>
  </si>
  <si>
    <t>Наименование МО</t>
  </si>
  <si>
    <t>Амбулаторно-поликлиническая помощь</t>
  </si>
  <si>
    <t xml:space="preserve">Изменение </t>
  </si>
  <si>
    <t>Изменение</t>
  </si>
  <si>
    <t xml:space="preserve">ВСЕГО </t>
  </si>
  <si>
    <t>ВСЕГО:</t>
  </si>
  <si>
    <t>По ТПГГ по Камчатскому краю:</t>
  </si>
  <si>
    <t>МТР</t>
  </si>
  <si>
    <t>Подлежит распределению для МО:</t>
  </si>
  <si>
    <t>За счет уменьшения фин.обеспеч. в других МО</t>
  </si>
  <si>
    <t xml:space="preserve">Обращения медицинских организаций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</si>
  <si>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Министерства здравоохранения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</si>
  <si>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страховой медицинской организации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</si>
  <si>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Скорая медицинская помощь</t>
  </si>
  <si>
    <t>Объемы</t>
  </si>
  <si>
    <t>Фин.обеспечение</t>
  </si>
  <si>
    <t>Утверждено по ТП ОМС по Камчатскому краю:</t>
  </si>
  <si>
    <t xml:space="preserve">Комплексные посещения с профилактической целью </t>
  </si>
  <si>
    <t xml:space="preserve">Посещения с иной целью </t>
  </si>
  <si>
    <t>Посещения по неотложной помощи</t>
  </si>
  <si>
    <t>Обращения по заболеванию</t>
  </si>
  <si>
    <t>Медицинская помощь в условиях круглосуточного стационара</t>
  </si>
  <si>
    <t>в том числе: высокотехнологичная медицинская помощь</t>
  </si>
  <si>
    <t>Медицинская помощь в условиях дневного стационара</t>
  </si>
  <si>
    <t>Приложение № 1</t>
  </si>
  <si>
    <t>к протоколу заседания Комиссии</t>
  </si>
  <si>
    <t>по разработке ТП ОМС в Камчатском крае</t>
  </si>
  <si>
    <t>Скорая медицинская помощь (вызовы)</t>
  </si>
  <si>
    <t>Стационарная помощь (законченные случаи)</t>
  </si>
  <si>
    <t>в том числе:</t>
  </si>
  <si>
    <t>Дневной стационар</t>
  </si>
  <si>
    <t xml:space="preserve">Амбулаторная помощь с профилактической целью </t>
  </si>
  <si>
    <t xml:space="preserve">Амбулаторная помощь с иной целью </t>
  </si>
  <si>
    <t>Амбулаторная помощь в кабинет неотложной помощи (посещения)</t>
  </si>
  <si>
    <t>Амбулаторная помощь в связи с заболеванием (обращения)</t>
  </si>
  <si>
    <t>Диагностические услуги (исследования)</t>
  </si>
  <si>
    <t>высокотехнологичная медицинская помощь</t>
  </si>
  <si>
    <t>В дневном стационаре (законченные случаи)</t>
  </si>
  <si>
    <t>Обращение МО</t>
  </si>
  <si>
    <t xml:space="preserve">Предложения Территориального фонда 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</si>
  <si>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из них: углубленная диспансеризация</t>
  </si>
  <si>
    <t xml:space="preserve">Предложения ТФОМС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</si>
  <si>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в т.ч. МБТ</t>
  </si>
  <si>
    <t>Посещения по поводу диспансерного наблюдения</t>
  </si>
  <si>
    <t>Амбулаторная помощь по поводу диспансерного наблюдения</t>
  </si>
  <si>
    <t>в том числе: по профилю "медицинская реабилитация"</t>
  </si>
  <si>
    <t>Подлежит уменьшению за счет  объема финансирования по тому условию оказания медицинской помощи, в рамках которого оформлено направление на лабораторное исследование  в централизованных лабораториях</t>
  </si>
  <si>
    <t>ВСЕГО распределено в рамках ТП ОМС</t>
  </si>
  <si>
    <t>Итого к распределению по МО учетом сумм, подлежащих уменьшению:</t>
  </si>
  <si>
    <t>Размер средств, направляемых на выплаты медицинским организациям по результатам оценки достижения целевых значений показателей результативности</t>
  </si>
  <si>
    <t>в том числе по профилю "онкология"</t>
  </si>
  <si>
    <t>Объемы медицинской помощи на 2024 год</t>
  </si>
  <si>
    <t>в том числе: углубленная диспансеризация</t>
  </si>
  <si>
    <t>Финансовое обеспечение медицинской помощи на 2025 год</t>
  </si>
  <si>
    <t>кроме того: диагностические исследования</t>
  </si>
  <si>
    <t>ГБУЗ "ККБ им. А.С. ЛУКАШЕВСКОГО"</t>
  </si>
  <si>
    <t>ГБУЗ ККДБ</t>
  </si>
  <si>
    <t>ГБУЗ ККСП</t>
  </si>
  <si>
    <t>ГБУЗ КККВД</t>
  </si>
  <si>
    <t>ГБУЗ КККД</t>
  </si>
  <si>
    <t>ГБУЗ ККОД</t>
  </si>
  <si>
    <t>ГБУЗ КОБ</t>
  </si>
  <si>
    <t>ГБУЗ КК "П-К ГОРОДСКАЯ БОЛЬНИЦА № 1"</t>
  </si>
  <si>
    <t>ГБУЗ КК "П-К ГОРОДСКАЯ БОЛЬНИЦА № 2"</t>
  </si>
  <si>
    <t>ГБУЗ КК "П-К ГОРОДСКАЯ ГЕРИАТРИЧЕСКАЯ БОЛЬНИЦА"</t>
  </si>
  <si>
    <t>ГБУЗ КК "П-К ГОРОДСКАЯ ПОЛИКЛИНИКА № 1"</t>
  </si>
  <si>
    <t>ГБУЗ КК П-К ГП №3</t>
  </si>
  <si>
    <t>ГБУЗ ККРД</t>
  </si>
  <si>
    <t>ГБУЗ КК П-КГСП</t>
  </si>
  <si>
    <t>ГБУЗ КК П-К ГДП №1</t>
  </si>
  <si>
    <t>ГБУЗ КК П-К ГДП № 2</t>
  </si>
  <si>
    <t>ГБУЗ КК П-К ГДСП</t>
  </si>
  <si>
    <t>ГБУЗ КК ЕРБ</t>
  </si>
  <si>
    <t>ГБУЗ КК ЕРСП</t>
  </si>
  <si>
    <t>ГБУЗ КК "МИЛЬКОВСКАЯ РБ"</t>
  </si>
  <si>
    <t>ГБУЗ КК "УСТЬ-БОЛЬШЕРЕЦКАЯ РБ"</t>
  </si>
  <si>
    <t>ГБУЗ "УСТЬ-КАМЧАТСКАЯ РБ"</t>
  </si>
  <si>
    <t>ГБУЗ КК "КЛЮЧЕВСКАЯ РБ"</t>
  </si>
  <si>
    <t>ГБУЗ КК СРБ</t>
  </si>
  <si>
    <t>ГБУЗ КК БЫСТРИНСКАЯ РБ</t>
  </si>
  <si>
    <t>ГБУЗ КК ВГБ</t>
  </si>
  <si>
    <t>ГБУЗ КК НРБ</t>
  </si>
  <si>
    <t>ГБУЗ КК "ТИГИЛЬСКАЯ РБ"</t>
  </si>
  <si>
    <t>ГБУЗ КК КРБ</t>
  </si>
  <si>
    <t>ГБУЗ КК "ОЛЮТОРСКАЯ РБ"</t>
  </si>
  <si>
    <t>ГБУЗ КК "ПЕНЖИНСКАЯ РБ"</t>
  </si>
  <si>
    <t>Камчатская больница ФГБУЗ ДВОМЦ ФМБА России</t>
  </si>
  <si>
    <t>ФКУЗ "МСЧ МВД РОССИИ ПО КАМЧАТСКОМУ КРАЮ"</t>
  </si>
  <si>
    <t>ГБУЗ ККДИБ</t>
  </si>
  <si>
    <t>ГБУЗ КК "ОЗЕРНОВСКАЯ РБ"</t>
  </si>
  <si>
    <t>ГБУЗ КК ЕССМП</t>
  </si>
  <si>
    <t>ГБУЗКК "П-КГССМП"</t>
  </si>
  <si>
    <t>ООО "КНК"</t>
  </si>
  <si>
    <t>ООО РЦ "ОРМЕДИУМ"</t>
  </si>
  <si>
    <t>ГБУЗ КК ЦОЗМП</t>
  </si>
  <si>
    <t>ООО "ИМПУЛЬС"</t>
  </si>
  <si>
    <t>ООО ДЦ "ЖЕМЧУЖИНА КАМЧАТКИ"</t>
  </si>
  <si>
    <t>ГБУЗ ЦЕНТР СПИД</t>
  </si>
  <si>
    <t>ГБУЗ ККПТД</t>
  </si>
  <si>
    <t>КАМЧАТСКИЙ ФИЛИАЛ АНО «МЕДИЦИНСКИЙ ЦЕНТР «ЖИЗНЬ»</t>
  </si>
  <si>
    <t>ФИЛИАЛ ООО «БМК» В Г. ПЕТРОПАВЛОВСК-КАМЧАТСКИЙ</t>
  </si>
  <si>
    <t>КГАУ СЗ "МНОГОПРОФИЛЬНЫЙ ЦЕНТР РЕАБИЛИТАЦИИ"; КГАУ СЗ "МЦР"</t>
  </si>
  <si>
    <t>ФИЦ ФТМ (г.Новосибирск)</t>
  </si>
  <si>
    <t>ООО "АФИНА" (г.Хабаровск)</t>
  </si>
  <si>
    <t>ООО "ЦИЭР "ЭМБРИЛАЙФ" (г. С-Петербург)</t>
  </si>
  <si>
    <t>ООО "ВИТАЛАБ" (г. Курск)</t>
  </si>
  <si>
    <t>ООО "ЭКО ЦЕНТР" (г. Москва)</t>
  </si>
  <si>
    <t>АО "МЕДИЦИНА"  (г. Москва)</t>
  </si>
  <si>
    <t>КГБУЗ ДККБ (г.Хабаровск)</t>
  </si>
  <si>
    <t>ООО "СИБИРСКИЙ ЦЕНТР ЯДЕРНОЙ МЕДИЦИНЫ"  (г.Новосибирск)</t>
  </si>
  <si>
    <t>410001</t>
  </si>
  <si>
    <t>410002</t>
  </si>
  <si>
    <t>410003</t>
  </si>
  <si>
    <t>410004</t>
  </si>
  <si>
    <t>410005</t>
  </si>
  <si>
    <t>410006</t>
  </si>
  <si>
    <t>410007</t>
  </si>
  <si>
    <t>410008</t>
  </si>
  <si>
    <t>410009</t>
  </si>
  <si>
    <t>410010</t>
  </si>
  <si>
    <t>410011</t>
  </si>
  <si>
    <t>410012</t>
  </si>
  <si>
    <t>410013</t>
  </si>
  <si>
    <t>410014</t>
  </si>
  <si>
    <t>410015</t>
  </si>
  <si>
    <t>410016</t>
  </si>
  <si>
    <t>410017</t>
  </si>
  <si>
    <t>410018</t>
  </si>
  <si>
    <t>410019</t>
  </si>
  <si>
    <t>410028</t>
  </si>
  <si>
    <t>410029</t>
  </si>
  <si>
    <t>410030</t>
  </si>
  <si>
    <t>410031</t>
  </si>
  <si>
    <t>410032</t>
  </si>
  <si>
    <t>410033</t>
  </si>
  <si>
    <t>410035</t>
  </si>
  <si>
    <t>410036</t>
  </si>
  <si>
    <t>410037</t>
  </si>
  <si>
    <t>410038</t>
  </si>
  <si>
    <t>410039</t>
  </si>
  <si>
    <t>410040</t>
  </si>
  <si>
    <t>410042</t>
  </si>
  <si>
    <t>410043</t>
  </si>
  <si>
    <t>410046</t>
  </si>
  <si>
    <t>410047</t>
  </si>
  <si>
    <t>410051</t>
  </si>
  <si>
    <t>410052</t>
  </si>
  <si>
    <t>410056</t>
  </si>
  <si>
    <t>410058</t>
  </si>
  <si>
    <t>410064</t>
  </si>
  <si>
    <t>410068</t>
  </si>
  <si>
    <t>410069</t>
  </si>
  <si>
    <t>410071</t>
  </si>
  <si>
    <t>410077</t>
  </si>
  <si>
    <t>410089</t>
  </si>
  <si>
    <t>410092</t>
  </si>
  <si>
    <t>410095</t>
  </si>
  <si>
    <t>410100</t>
  </si>
  <si>
    <t>410101</t>
  </si>
  <si>
    <t>410106</t>
  </si>
  <si>
    <t>410107</t>
  </si>
  <si>
    <t>410112</t>
  </si>
  <si>
    <t>410114</t>
  </si>
  <si>
    <t>410115</t>
  </si>
  <si>
    <t>410116</t>
  </si>
  <si>
    <t>Внесенные в проект планового задания изменения в соответствии с заседанием Комиссии 5/2025</t>
  </si>
  <si>
    <t>страхованию от 30.05.2025 года № 6/2025</t>
  </si>
  <si>
    <r>
      <t xml:space="preserve">Утвержденное плановое задание в соответствии с заседанием </t>
    </r>
    <r>
      <rPr>
        <b/>
        <i/>
        <sz val="11"/>
        <rFont val="Times New Roman"/>
        <family val="1"/>
        <charset val="204"/>
      </rPr>
      <t>Комиссии 5/2025</t>
    </r>
  </si>
  <si>
    <r>
      <t xml:space="preserve">Проект планового задания для заседания </t>
    </r>
    <r>
      <rPr>
        <b/>
        <i/>
        <sz val="11"/>
        <rFont val="Times New Roman"/>
        <family val="1"/>
        <charset val="204"/>
      </rPr>
      <t>Комиссии 6/2025</t>
    </r>
  </si>
  <si>
    <r>
      <t>Принято к оплате оказанной медицинской помощи за 4</t>
    </r>
    <r>
      <rPr>
        <b/>
        <i/>
        <sz val="11"/>
        <color theme="1"/>
        <rFont val="Times New Roman"/>
        <family val="1"/>
        <charset val="204"/>
      </rPr>
      <t xml:space="preserve"> месяца</t>
    </r>
    <r>
      <rPr>
        <i/>
        <sz val="11"/>
        <color theme="1"/>
        <rFont val="Times New Roman"/>
        <family val="1"/>
        <charset val="204"/>
      </rPr>
      <t xml:space="preserve"> 2025 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</si>
</sst>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_ ;[Red]\-#,##0\ "/>
    <numFmt numFmtId="168" formatCode="_-* #,##0.00_р_._-;\-* #,##0.00_р_._-;_-* &quot;-&quot;_р_._-;_-@_-"/>
    <numFmt numFmtId="169" formatCode="_-* #,##0_р_._-;\-* #,##0_р_._-;_-* &quot;-&quot;??_р_._-;_-@_-"/>
    <numFmt numFmtId="170" formatCode="#,##0.00_ ;[Red]\-#,##0.00\ "/>
    <numFmt numFmtId="171" formatCode="_-* #,##0\ _₽_-;\-* #,##0\ _₽_-;_-* &quot;-&quot;\ _₽_-;_-@_-"/>
    <numFmt numFmtId="172" formatCode="#,##0.00_ ;\-#,##0.00\ "/>
    <numFmt numFmtId="173" formatCode="0.00_ ;[Red]\-0.00\ "/>
    <numFmt numFmtId="174" formatCode="0.00_ ;\-0.00\ "/>
  </numFmts>
  <fonts count="37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8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0" fillId="0" borderId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4" fillId="7" borderId="1" applyNumberFormat="0" applyAlignment="0" applyProtection="0"/>
    <xf numFmtId="0" fontId="5" fillId="18" borderId="2" applyNumberFormat="0" applyAlignment="0" applyProtection="0"/>
    <xf numFmtId="0" fontId="6" fillId="18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9" borderId="7" applyNumberFormat="0" applyAlignment="0" applyProtection="0"/>
    <xf numFmtId="0" fontId="12" fillId="0" borderId="0" applyNumberFormat="0" applyFill="0" applyBorder="0" applyAlignment="0" applyProtection="0"/>
    <xf numFmtId="0" fontId="13" fillId="20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1" borderId="8" applyNumberFormat="0" applyFont="0" applyAlignment="0" applyProtection="0"/>
    <xf numFmtId="0" fontId="1" fillId="21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8" fillId="4" borderId="0" applyNumberFormat="0" applyBorder="0" applyAlignment="0" applyProtection="0"/>
    <xf numFmtId="9" fontId="1" fillId="0" borderId="0" applyFont="0" applyFill="0" applyBorder="0" applyAlignment="0" applyProtection="0"/>
  </cellStyleXfs>
  <cellXfs count="491">
    <xf numFmtId="0" fontId="0" fillId="0" borderId="0" xfId="0"/>
    <xf numFmtId="0" fontId="22" fillId="0" borderId="19" xfId="34" applyFont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168" fontId="23" fillId="22" borderId="12" xfId="34" applyNumberFormat="1" applyFont="1" applyFill="1" applyBorder="1" applyAlignment="1">
      <alignment horizontal="center" wrapText="1"/>
    </xf>
    <xf numFmtId="165" fontId="23" fillId="22" borderId="12" xfId="34" applyNumberFormat="1" applyFont="1" applyFill="1" applyBorder="1" applyAlignment="1">
      <alignment horizontal="center" wrapText="1"/>
    </xf>
    <xf numFmtId="165" fontId="23" fillId="0" borderId="11" xfId="34" applyNumberFormat="1" applyFont="1" applyBorder="1" applyAlignment="1">
      <alignment horizontal="center" wrapText="1"/>
    </xf>
    <xf numFmtId="0" fontId="23" fillId="0" borderId="0" xfId="34" applyFont="1"/>
    <xf numFmtId="0" fontId="24" fillId="0" borderId="0" xfId="34" applyFont="1"/>
    <xf numFmtId="0" fontId="23" fillId="0" borderId="0" xfId="34" applyFont="1" applyAlignment="1">
      <alignment horizontal="center"/>
    </xf>
    <xf numFmtId="0" fontId="23" fillId="0" borderId="20" xfId="34" applyFont="1" applyBorder="1" applyAlignment="1">
      <alignment horizontal="center"/>
    </xf>
    <xf numFmtId="0" fontId="23" fillId="0" borderId="21" xfId="0" applyFont="1" applyBorder="1"/>
    <xf numFmtId="169" fontId="23" fillId="0" borderId="10" xfId="35" applyNumberFormat="1" applyFont="1" applyBorder="1" applyAlignment="1">
      <alignment horizontal="center" wrapText="1"/>
    </xf>
    <xf numFmtId="166" fontId="23" fillId="0" borderId="27" xfId="35" applyNumberFormat="1" applyFont="1" applyBorder="1" applyAlignment="1">
      <alignment horizontal="center" wrapText="1"/>
    </xf>
    <xf numFmtId="165" fontId="23" fillId="22" borderId="11" xfId="34" applyNumberFormat="1" applyFont="1" applyFill="1" applyBorder="1" applyAlignment="1">
      <alignment horizontal="center" wrapText="1"/>
    </xf>
    <xf numFmtId="165" fontId="23" fillId="0" borderId="16" xfId="34" applyNumberFormat="1" applyFont="1" applyBorder="1" applyAlignment="1">
      <alignment horizontal="center" wrapText="1"/>
    </xf>
    <xf numFmtId="167" fontId="23" fillId="0" borderId="0" xfId="34" applyNumberFormat="1" applyFont="1"/>
    <xf numFmtId="165" fontId="23" fillId="0" borderId="12" xfId="34" applyNumberFormat="1" applyFont="1" applyBorder="1" applyAlignment="1">
      <alignment horizontal="center" wrapText="1"/>
    </xf>
    <xf numFmtId="165" fontId="23" fillId="0" borderId="17" xfId="34" applyNumberFormat="1" applyFont="1" applyBorder="1" applyAlignment="1">
      <alignment horizontal="center" wrapText="1"/>
    </xf>
    <xf numFmtId="165" fontId="23" fillId="0" borderId="62" xfId="34" applyNumberFormat="1" applyFont="1" applyBorder="1" applyAlignment="1">
      <alignment horizontal="center" wrapText="1"/>
    </xf>
    <xf numFmtId="165" fontId="23" fillId="0" borderId="63" xfId="34" applyNumberFormat="1" applyFont="1" applyBorder="1" applyAlignment="1">
      <alignment horizontal="center" wrapText="1"/>
    </xf>
    <xf numFmtId="0" fontId="23" fillId="0" borderId="33" xfId="34" applyFont="1" applyBorder="1" applyAlignment="1">
      <alignment horizontal="center"/>
    </xf>
    <xf numFmtId="166" fontId="23" fillId="0" borderId="35" xfId="35" applyNumberFormat="1" applyFont="1" applyBorder="1" applyAlignment="1">
      <alignment horizontal="center" wrapText="1"/>
    </xf>
    <xf numFmtId="169" fontId="23" fillId="0" borderId="19" xfId="35" applyNumberFormat="1" applyFont="1" applyBorder="1" applyAlignment="1">
      <alignment horizontal="center" wrapText="1"/>
    </xf>
    <xf numFmtId="166" fontId="23" fillId="0" borderId="19" xfId="35" applyNumberFormat="1" applyFont="1" applyBorder="1" applyAlignment="1">
      <alignment horizontal="center" wrapText="1"/>
    </xf>
    <xf numFmtId="165" fontId="23" fillId="22" borderId="19" xfId="34" applyNumberFormat="1" applyFont="1" applyFill="1" applyBorder="1" applyAlignment="1">
      <alignment horizontal="center" wrapText="1"/>
    </xf>
    <xf numFmtId="165" fontId="23" fillId="0" borderId="19" xfId="34" applyNumberFormat="1" applyFont="1" applyBorder="1" applyAlignment="1">
      <alignment horizontal="center" wrapText="1"/>
    </xf>
    <xf numFmtId="165" fontId="23" fillId="0" borderId="18" xfId="34" applyNumberFormat="1" applyFont="1" applyBorder="1" applyAlignment="1">
      <alignment horizont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67" xfId="34" applyFont="1" applyFill="1" applyBorder="1" applyAlignment="1">
      <alignment horizontal="centerContinuous" wrapText="1"/>
    </xf>
    <xf numFmtId="0" fontId="23" fillId="24" borderId="40" xfId="34" applyFont="1" applyFill="1" applyBorder="1" applyAlignment="1">
      <alignment horizontal="centerContinuous" wrapText="1"/>
    </xf>
    <xf numFmtId="0" fontId="23" fillId="24" borderId="56" xfId="34" applyFont="1" applyFill="1" applyBorder="1" applyAlignment="1">
      <alignment horizontal="center" wrapText="1"/>
    </xf>
    <xf numFmtId="0" fontId="23" fillId="24" borderId="40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  <xf numFmtId="0" fontId="23" fillId="24" borderId="37" xfId="34" applyFont="1" applyFill="1" applyBorder="1" applyAlignment="1">
      <alignment horizontal="center" wrapText="1"/>
    </xf>
    <xf numFmtId="0" fontId="24" fillId="24" borderId="38" xfId="34" applyFont="1" applyFill="1" applyBorder="1" applyAlignment="1">
      <alignment horizontal="center" wrapText="1"/>
    </xf>
    <xf numFmtId="164" fontId="23" fillId="0" borderId="0" xfId="34" applyNumberFormat="1" applyFont="1"/>
    <xf numFmtId="0" fontId="23" fillId="0" borderId="21" xfId="34" applyFont="1" applyBorder="1" applyAlignment="1">
      <alignment horizontal="center"/>
    </xf>
    <xf numFmtId="0" fontId="23" fillId="24" borderId="47" xfId="34" applyFont="1" applyFill="1" applyBorder="1" applyAlignment="1">
      <alignment horizontal="centerContinuous" wrapText="1"/>
    </xf>
    <xf numFmtId="3" fontId="23" fillId="24" borderId="26" xfId="34" applyNumberFormat="1" applyFont="1" applyFill="1" applyBorder="1" applyAlignment="1">
      <alignment horizontal="center" wrapText="1"/>
    </xf>
    <xf numFmtId="166" fontId="23" fillId="24" borderId="36" xfId="43" applyFont="1" applyFill="1" applyBorder="1" applyAlignment="1">
      <alignment horizontal="center" wrapText="1"/>
    </xf>
    <xf numFmtId="166" fontId="23" fillId="24" borderId="56" xfId="43" applyFont="1" applyFill="1" applyBorder="1" applyAlignment="1">
      <alignment horizontal="center" wrapText="1"/>
    </xf>
    <xf numFmtId="166" fontId="23" fillId="24" borderId="26" xfId="43" applyFont="1" applyFill="1" applyBorder="1" applyAlignment="1">
      <alignment horizontal="center" wrapText="1"/>
    </xf>
    <xf numFmtId="166" fontId="23" fillId="24" borderId="37" xfId="43" applyFont="1" applyFill="1" applyBorder="1" applyAlignment="1">
      <alignment horizontal="center" wrapText="1"/>
    </xf>
    <xf numFmtId="166" fontId="24" fillId="24" borderId="38" xfId="43" applyFont="1" applyFill="1" applyBorder="1" applyAlignment="1">
      <alignment horizontal="center" wrapText="1"/>
    </xf>
    <xf numFmtId="166" fontId="23" fillId="0" borderId="11" xfId="43" applyFont="1" applyBorder="1" applyAlignment="1">
      <alignment horizontal="center" wrapText="1"/>
    </xf>
    <xf numFmtId="166" fontId="23" fillId="0" borderId="19" xfId="43" applyFont="1" applyBorder="1" applyAlignment="1">
      <alignment horizontal="center" wrapText="1"/>
    </xf>
    <xf numFmtId="3" fontId="23" fillId="24" borderId="36" xfId="34" applyNumberFormat="1" applyFont="1" applyFill="1" applyBorder="1" applyAlignment="1">
      <alignment horizontal="center" wrapText="1"/>
    </xf>
    <xf numFmtId="4" fontId="23" fillId="24" borderId="14" xfId="34" applyNumberFormat="1" applyFont="1" applyFill="1" applyBorder="1" applyAlignment="1">
      <alignment horizontal="center" wrapText="1"/>
    </xf>
    <xf numFmtId="3" fontId="23" fillId="24" borderId="37" xfId="34" applyNumberFormat="1" applyFont="1" applyFill="1" applyBorder="1" applyAlignment="1">
      <alignment horizontal="center" wrapText="1"/>
    </xf>
    <xf numFmtId="170" fontId="23" fillId="0" borderId="0" xfId="34" applyNumberFormat="1" applyFont="1"/>
    <xf numFmtId="165" fontId="23" fillId="0" borderId="0" xfId="34" applyNumberFormat="1" applyFont="1"/>
    <xf numFmtId="170" fontId="23" fillId="0" borderId="0" xfId="34" applyNumberFormat="1" applyFont="1" applyAlignment="1">
      <alignment horizontal="center"/>
    </xf>
    <xf numFmtId="168" fontId="23" fillId="22" borderId="11" xfId="34" applyNumberFormat="1" applyFont="1" applyFill="1" applyBorder="1" applyAlignment="1">
      <alignment horizontal="center" wrapText="1"/>
    </xf>
    <xf numFmtId="168" fontId="23" fillId="0" borderId="12" xfId="34" applyNumberFormat="1" applyFont="1" applyBorder="1" applyAlignment="1">
      <alignment horizontal="center" wrapText="1"/>
    </xf>
    <xf numFmtId="10" fontId="23" fillId="0" borderId="0" xfId="34" applyNumberFormat="1" applyFont="1"/>
    <xf numFmtId="169" fontId="23" fillId="0" borderId="34" xfId="35" applyNumberFormat="1" applyFont="1" applyBorder="1" applyAlignment="1">
      <alignment horizontal="center" wrapText="1"/>
    </xf>
    <xf numFmtId="168" fontId="23" fillId="22" borderId="19" xfId="34" applyNumberFormat="1" applyFont="1" applyFill="1" applyBorder="1" applyAlignment="1">
      <alignment horizontal="center" wrapText="1"/>
    </xf>
    <xf numFmtId="168" fontId="23" fillId="0" borderId="19" xfId="34" applyNumberFormat="1" applyFont="1" applyBorder="1" applyAlignment="1">
      <alignment horizontal="center" wrapText="1"/>
    </xf>
    <xf numFmtId="166" fontId="23" fillId="0" borderId="18" xfId="43" applyFont="1" applyFill="1" applyBorder="1" applyAlignment="1">
      <alignment horizontal="center" wrapText="1"/>
    </xf>
    <xf numFmtId="4" fontId="23" fillId="24" borderId="36" xfId="34" applyNumberFormat="1" applyFont="1" applyFill="1" applyBorder="1" applyAlignment="1">
      <alignment horizontal="center" wrapText="1"/>
    </xf>
    <xf numFmtId="4" fontId="23" fillId="24" borderId="56" xfId="34" applyNumberFormat="1" applyFont="1" applyFill="1" applyBorder="1" applyAlignment="1">
      <alignment horizontal="center" wrapText="1"/>
    </xf>
    <xf numFmtId="4" fontId="23" fillId="24" borderId="40" xfId="34" applyNumberFormat="1" applyFont="1" applyFill="1" applyBorder="1" applyAlignment="1">
      <alignment horizontal="center" wrapText="1"/>
    </xf>
    <xf numFmtId="164" fontId="24" fillId="0" borderId="0" xfId="34" applyNumberFormat="1" applyFont="1"/>
    <xf numFmtId="0" fontId="23" fillId="0" borderId="0" xfId="0" applyFont="1"/>
    <xf numFmtId="166" fontId="23" fillId="0" borderId="0" xfId="34" applyNumberFormat="1" applyFont="1"/>
    <xf numFmtId="166" fontId="23" fillId="0" borderId="10" xfId="35" applyNumberFormat="1" applyFont="1" applyBorder="1" applyAlignment="1">
      <alignment horizontal="center" wrapText="1"/>
    </xf>
    <xf numFmtId="166" fontId="23" fillId="0" borderId="11" xfId="35" applyNumberFormat="1" applyFont="1" applyBorder="1" applyAlignment="1">
      <alignment horizontal="center" wrapText="1"/>
    </xf>
    <xf numFmtId="168" fontId="23" fillId="0" borderId="11" xfId="34" applyNumberFormat="1" applyFont="1" applyBorder="1" applyAlignment="1">
      <alignment horizontal="center" wrapText="1"/>
    </xf>
    <xf numFmtId="0" fontId="23" fillId="0" borderId="44" xfId="34" applyFont="1" applyBorder="1" applyAlignment="1">
      <alignment horizontal="center"/>
    </xf>
    <xf numFmtId="166" fontId="23" fillId="0" borderId="12" xfId="35" applyNumberFormat="1" applyFont="1" applyBorder="1" applyAlignment="1">
      <alignment horizontal="center" wrapText="1"/>
    </xf>
    <xf numFmtId="0" fontId="23" fillId="0" borderId="71" xfId="34" applyFont="1" applyBorder="1"/>
    <xf numFmtId="166" fontId="23" fillId="0" borderId="34" xfId="35" applyNumberFormat="1" applyFont="1" applyBorder="1" applyAlignment="1">
      <alignment horizontal="center" wrapText="1"/>
    </xf>
    <xf numFmtId="166" fontId="23" fillId="22" borderId="19" xfId="34" applyNumberFormat="1" applyFont="1" applyFill="1" applyBorder="1" applyAlignment="1">
      <alignment horizontal="center" wrapText="1"/>
    </xf>
    <xf numFmtId="166" fontId="23" fillId="0" borderId="19" xfId="34" applyNumberFormat="1" applyFont="1" applyBorder="1" applyAlignment="1">
      <alignment horizontal="center" wrapText="1"/>
    </xf>
    <xf numFmtId="166" fontId="23" fillId="22" borderId="18" xfId="34" applyNumberFormat="1" applyFont="1" applyFill="1" applyBorder="1" applyAlignment="1">
      <alignment horizontal="center" wrapText="1"/>
    </xf>
    <xf numFmtId="168" fontId="23" fillId="0" borderId="34" xfId="35" applyNumberFormat="1" applyFont="1" applyBorder="1" applyAlignment="1">
      <alignment horizontal="center" wrapText="1"/>
    </xf>
    <xf numFmtId="168" fontId="23" fillId="0" borderId="19" xfId="35" applyNumberFormat="1" applyFont="1" applyBorder="1" applyAlignment="1">
      <alignment horizontal="center" wrapText="1"/>
    </xf>
    <xf numFmtId="166" fontId="23" fillId="22" borderId="34" xfId="34" applyNumberFormat="1" applyFont="1" applyFill="1" applyBorder="1"/>
    <xf numFmtId="166" fontId="23" fillId="22" borderId="19" xfId="34" applyNumberFormat="1" applyFont="1" applyFill="1" applyBorder="1"/>
    <xf numFmtId="166" fontId="23" fillId="0" borderId="18" xfId="34" applyNumberFormat="1" applyFont="1" applyBorder="1"/>
    <xf numFmtId="165" fontId="23" fillId="0" borderId="13" xfId="35" applyNumberFormat="1" applyFont="1" applyBorder="1" applyAlignment="1">
      <alignment horizontal="center" wrapText="1"/>
    </xf>
    <xf numFmtId="166" fontId="23" fillId="24" borderId="15" xfId="43" applyFont="1" applyFill="1" applyBorder="1"/>
    <xf numFmtId="166" fontId="23" fillId="24" borderId="11" xfId="43" applyFont="1" applyFill="1" applyBorder="1"/>
    <xf numFmtId="166" fontId="23" fillId="24" borderId="12" xfId="43" applyFont="1" applyFill="1" applyBorder="1"/>
    <xf numFmtId="166" fontId="24" fillId="24" borderId="19" xfId="43" applyFont="1" applyFill="1" applyBorder="1"/>
    <xf numFmtId="166" fontId="23" fillId="0" borderId="0" xfId="43" applyFont="1"/>
    <xf numFmtId="166" fontId="23" fillId="0" borderId="0" xfId="43" applyFont="1" applyFill="1"/>
    <xf numFmtId="0" fontId="23" fillId="0" borderId="50" xfId="34" applyFont="1" applyBorder="1" applyAlignment="1">
      <alignment horizontal="center"/>
    </xf>
    <xf numFmtId="4" fontId="23" fillId="0" borderId="19" xfId="43" applyNumberFormat="1" applyFont="1" applyFill="1" applyBorder="1" applyAlignment="1">
      <alignment horizontal="center" wrapText="1"/>
    </xf>
    <xf numFmtId="2" fontId="23" fillId="24" borderId="26" xfId="34" applyNumberFormat="1" applyFont="1" applyFill="1" applyBorder="1" applyAlignment="1">
      <alignment horizontal="center" wrapText="1"/>
    </xf>
    <xf numFmtId="169" fontId="23" fillId="0" borderId="0" xfId="34" applyNumberFormat="1" applyFont="1"/>
    <xf numFmtId="0" fontId="22" fillId="22" borderId="19" xfId="34" applyFont="1" applyFill="1" applyBorder="1" applyAlignment="1">
      <alignment horizontal="center" vertical="center" wrapText="1"/>
    </xf>
    <xf numFmtId="0" fontId="22" fillId="0" borderId="18" xfId="34" applyFont="1" applyBorder="1" applyAlignment="1">
      <alignment horizontal="center" vertical="center" wrapText="1"/>
    </xf>
    <xf numFmtId="0" fontId="22" fillId="22" borderId="34" xfId="34" applyFont="1" applyFill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165" fontId="23" fillId="22" borderId="13" xfId="34" applyNumberFormat="1" applyFont="1" applyFill="1" applyBorder="1" applyAlignment="1">
      <alignment horizontal="center" wrapText="1"/>
    </xf>
    <xf numFmtId="168" fontId="23" fillId="22" borderId="13" xfId="34" applyNumberFormat="1" applyFont="1" applyFill="1" applyBorder="1" applyAlignment="1">
      <alignment horizontal="center" wrapText="1"/>
    </xf>
    <xf numFmtId="165" fontId="23" fillId="0" borderId="13" xfId="34" applyNumberFormat="1" applyFont="1" applyBorder="1" applyAlignment="1">
      <alignment horizontal="center" wrapText="1"/>
    </xf>
    <xf numFmtId="168" fontId="23" fillId="0" borderId="13" xfId="34" applyNumberFormat="1" applyFont="1" applyBorder="1" applyAlignment="1">
      <alignment horizontal="center" wrapText="1"/>
    </xf>
    <xf numFmtId="168" fontId="23" fillId="22" borderId="62" xfId="34" applyNumberFormat="1" applyFont="1" applyFill="1" applyBorder="1" applyAlignment="1">
      <alignment horizontal="center" wrapText="1"/>
    </xf>
    <xf numFmtId="0" fontId="23" fillId="0" borderId="19" xfId="36" applyFont="1" applyBorder="1"/>
    <xf numFmtId="4" fontId="23" fillId="24" borderId="36" xfId="43" applyNumberFormat="1" applyFont="1" applyFill="1" applyBorder="1" applyAlignment="1">
      <alignment horizontal="center" wrapText="1"/>
    </xf>
    <xf numFmtId="3" fontId="23" fillId="24" borderId="56" xfId="34" applyNumberFormat="1" applyFont="1" applyFill="1" applyBorder="1" applyAlignment="1">
      <alignment horizontal="center" wrapText="1"/>
    </xf>
    <xf numFmtId="4" fontId="23" fillId="24" borderId="56" xfId="43" applyNumberFormat="1" applyFont="1" applyFill="1" applyBorder="1" applyAlignment="1">
      <alignment horizontal="center" wrapText="1"/>
    </xf>
    <xf numFmtId="4" fontId="23" fillId="24" borderId="26" xfId="34" applyNumberFormat="1" applyFont="1" applyFill="1" applyBorder="1" applyAlignment="1">
      <alignment horizontal="center" wrapText="1"/>
    </xf>
    <xf numFmtId="4" fontId="23" fillId="24" borderId="26" xfId="43" applyNumberFormat="1" applyFont="1" applyFill="1" applyBorder="1" applyAlignment="1">
      <alignment horizontal="center" wrapText="1"/>
    </xf>
    <xf numFmtId="164" fontId="23" fillId="24" borderId="26" xfId="34" applyNumberFormat="1" applyFont="1" applyFill="1" applyBorder="1" applyAlignment="1">
      <alignment horizontal="center" wrapText="1"/>
    </xf>
    <xf numFmtId="165" fontId="23" fillId="24" borderId="26" xfId="34" applyNumberFormat="1" applyFont="1" applyFill="1" applyBorder="1" applyAlignment="1">
      <alignment horizontal="center" wrapText="1"/>
    </xf>
    <xf numFmtId="4" fontId="23" fillId="24" borderId="37" xfId="34" applyNumberFormat="1" applyFont="1" applyFill="1" applyBorder="1" applyAlignment="1">
      <alignment horizontal="center" wrapText="1"/>
    </xf>
    <xf numFmtId="4" fontId="23" fillId="24" borderId="37" xfId="43" applyNumberFormat="1" applyFont="1" applyFill="1" applyBorder="1" applyAlignment="1">
      <alignment horizontal="center" wrapText="1"/>
    </xf>
    <xf numFmtId="3" fontId="24" fillId="24" borderId="38" xfId="34" applyNumberFormat="1" applyFont="1" applyFill="1" applyBorder="1" applyAlignment="1">
      <alignment horizontal="center" wrapText="1"/>
    </xf>
    <xf numFmtId="4" fontId="24" fillId="24" borderId="38" xfId="34" applyNumberFormat="1" applyFont="1" applyFill="1" applyBorder="1" applyAlignment="1">
      <alignment horizontal="center" wrapText="1"/>
    </xf>
    <xf numFmtId="4" fontId="24" fillId="24" borderId="38" xfId="43" applyNumberFormat="1" applyFont="1" applyFill="1" applyBorder="1" applyAlignment="1">
      <alignment horizontal="center" wrapText="1"/>
    </xf>
    <xf numFmtId="4" fontId="23" fillId="0" borderId="0" xfId="34" applyNumberFormat="1" applyFont="1"/>
    <xf numFmtId="164" fontId="23" fillId="24" borderId="16" xfId="34" applyNumberFormat="1" applyFont="1" applyFill="1" applyBorder="1" applyAlignment="1">
      <alignment horizont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62" xfId="34" applyFont="1" applyBorder="1" applyAlignment="1">
      <alignment horizontal="center" vertical="center" wrapText="1"/>
    </xf>
    <xf numFmtId="0" fontId="22" fillId="0" borderId="61" xfId="34" applyFont="1" applyBorder="1" applyAlignment="1">
      <alignment horizontal="center" vertical="center" wrapText="1"/>
    </xf>
    <xf numFmtId="168" fontId="23" fillId="22" borderId="18" xfId="34" applyNumberFormat="1" applyFont="1" applyFill="1" applyBorder="1" applyAlignment="1">
      <alignment horizontal="center" wrapText="1"/>
    </xf>
    <xf numFmtId="0" fontId="23" fillId="0" borderId="11" xfId="34" applyFont="1" applyBorder="1" applyAlignment="1">
      <alignment horizontal="center"/>
    </xf>
    <xf numFmtId="0" fontId="23" fillId="0" borderId="34" xfId="34" applyFont="1" applyBorder="1" applyAlignment="1">
      <alignment horizontal="center"/>
    </xf>
    <xf numFmtId="168" fontId="23" fillId="0" borderId="51" xfId="34" applyNumberFormat="1" applyFont="1" applyBorder="1" applyAlignment="1">
      <alignment horizontal="center" wrapText="1"/>
    </xf>
    <xf numFmtId="168" fontId="23" fillId="0" borderId="10" xfId="34" applyNumberFormat="1" applyFont="1" applyBorder="1" applyAlignment="1">
      <alignment horizontal="center" wrapText="1"/>
    </xf>
    <xf numFmtId="166" fontId="23" fillId="0" borderId="13" xfId="35" applyNumberFormat="1" applyFont="1" applyBorder="1" applyAlignment="1">
      <alignment horizontal="center" wrapText="1"/>
    </xf>
    <xf numFmtId="166" fontId="23" fillId="0" borderId="72" xfId="35" applyNumberFormat="1" applyFont="1" applyBorder="1" applyAlignment="1">
      <alignment horizontal="center" wrapText="1"/>
    </xf>
    <xf numFmtId="169" fontId="23" fillId="0" borderId="11" xfId="35" applyNumberFormat="1" applyFont="1" applyBorder="1" applyAlignment="1">
      <alignment horizontal="center" wrapText="1"/>
    </xf>
    <xf numFmtId="0" fontId="23" fillId="0" borderId="46" xfId="0" applyFont="1" applyBorder="1"/>
    <xf numFmtId="0" fontId="23" fillId="0" borderId="71" xfId="36" applyFont="1" applyBorder="1"/>
    <xf numFmtId="4" fontId="23" fillId="0" borderId="11" xfId="43" applyNumberFormat="1" applyFont="1" applyFill="1" applyBorder="1" applyAlignment="1">
      <alignment horizontal="center" wrapText="1"/>
    </xf>
    <xf numFmtId="169" fontId="23" fillId="0" borderId="13" xfId="35" applyNumberFormat="1" applyFont="1" applyBorder="1" applyAlignment="1">
      <alignment horizontal="center" wrapText="1"/>
    </xf>
    <xf numFmtId="4" fontId="23" fillId="0" borderId="13" xfId="43" applyNumberFormat="1" applyFont="1" applyFill="1" applyBorder="1" applyAlignment="1">
      <alignment horizontal="center" wrapText="1"/>
    </xf>
    <xf numFmtId="165" fontId="23" fillId="0" borderId="25" xfId="34" applyNumberFormat="1" applyFont="1" applyBorder="1" applyAlignment="1">
      <alignment horizontal="center" wrapText="1"/>
    </xf>
    <xf numFmtId="169" fontId="23" fillId="0" borderId="28" xfId="35" applyNumberFormat="1" applyFont="1" applyBorder="1" applyAlignment="1">
      <alignment horizontal="center" wrapText="1"/>
    </xf>
    <xf numFmtId="0" fontId="23" fillId="0" borderId="48" xfId="0" applyFont="1" applyBorder="1"/>
    <xf numFmtId="0" fontId="23" fillId="0" borderId="76" xfId="0" applyFont="1" applyBorder="1"/>
    <xf numFmtId="169" fontId="23" fillId="0" borderId="67" xfId="35" applyNumberFormat="1" applyFont="1" applyBorder="1" applyAlignment="1">
      <alignment horizontal="center" wrapText="1"/>
    </xf>
    <xf numFmtId="166" fontId="23" fillId="0" borderId="39" xfId="35" applyNumberFormat="1" applyFont="1" applyBorder="1" applyAlignment="1">
      <alignment horizontal="center" wrapText="1"/>
    </xf>
    <xf numFmtId="169" fontId="23" fillId="0" borderId="39" xfId="35" applyNumberFormat="1" applyFont="1" applyBorder="1" applyAlignment="1">
      <alignment horizontal="center" wrapText="1"/>
    </xf>
    <xf numFmtId="165" fontId="23" fillId="22" borderId="39" xfId="34" applyNumberFormat="1" applyFont="1" applyFill="1" applyBorder="1" applyAlignment="1">
      <alignment horizontal="center" wrapText="1"/>
    </xf>
    <xf numFmtId="168" fontId="23" fillId="22" borderId="39" xfId="34" applyNumberFormat="1" applyFont="1" applyFill="1" applyBorder="1" applyAlignment="1">
      <alignment horizontal="center" wrapText="1"/>
    </xf>
    <xf numFmtId="165" fontId="23" fillId="0" borderId="39" xfId="34" applyNumberFormat="1" applyFont="1" applyBorder="1" applyAlignment="1">
      <alignment horizontal="center" wrapText="1"/>
    </xf>
    <xf numFmtId="165" fontId="23" fillId="0" borderId="40" xfId="34" applyNumberFormat="1" applyFont="1" applyBorder="1" applyAlignment="1">
      <alignment horizontal="center" wrapText="1"/>
    </xf>
    <xf numFmtId="168" fontId="23" fillId="0" borderId="39" xfId="34" applyNumberFormat="1" applyFont="1" applyBorder="1" applyAlignment="1">
      <alignment horizontal="center" wrapText="1"/>
    </xf>
    <xf numFmtId="166" fontId="23" fillId="0" borderId="57" xfId="35" applyNumberFormat="1" applyFont="1" applyBorder="1" applyAlignment="1">
      <alignment horizontal="center" wrapText="1"/>
    </xf>
    <xf numFmtId="0" fontId="22" fillId="0" borderId="73" xfId="34" applyFont="1" applyBorder="1" applyAlignment="1">
      <alignment horizontal="center" vertical="center" wrapText="1"/>
    </xf>
    <xf numFmtId="0" fontId="23" fillId="0" borderId="48" xfId="34" applyFont="1" applyBorder="1" applyAlignment="1">
      <alignment horizontal="center"/>
    </xf>
    <xf numFmtId="0" fontId="23" fillId="0" borderId="60" xfId="34" applyFont="1" applyBorder="1" applyAlignment="1">
      <alignment horizontal="center"/>
    </xf>
    <xf numFmtId="0" fontId="22" fillId="0" borderId="53" xfId="34" applyFont="1" applyBorder="1" applyAlignment="1">
      <alignment horizontal="center" vertical="center" wrapText="1"/>
    </xf>
    <xf numFmtId="0" fontId="22" fillId="22" borderId="62" xfId="34" applyFont="1" applyFill="1" applyBorder="1" applyAlignment="1">
      <alignment horizontal="center" vertical="center" wrapText="1"/>
    </xf>
    <xf numFmtId="0" fontId="22" fillId="0" borderId="63" xfId="34" applyFont="1" applyBorder="1" applyAlignment="1">
      <alignment horizontal="center" vertical="center" wrapText="1"/>
    </xf>
    <xf numFmtId="165" fontId="23" fillId="0" borderId="56" xfId="34" applyNumberFormat="1" applyFont="1" applyBorder="1" applyAlignment="1">
      <alignment horizontal="center" wrapText="1"/>
    </xf>
    <xf numFmtId="169" fontId="23" fillId="0" borderId="12" xfId="35" applyNumberFormat="1" applyFont="1" applyBorder="1" applyAlignment="1">
      <alignment horizontal="center" wrapText="1"/>
    </xf>
    <xf numFmtId="165" fontId="23" fillId="0" borderId="37" xfId="34" applyNumberFormat="1" applyFont="1" applyBorder="1" applyAlignment="1">
      <alignment horizontal="center" wrapText="1"/>
    </xf>
    <xf numFmtId="0" fontId="23" fillId="0" borderId="72" xfId="36" applyFont="1" applyBorder="1"/>
    <xf numFmtId="166" fontId="23" fillId="0" borderId="16" xfId="43" applyFont="1" applyBorder="1" applyAlignment="1">
      <alignment horizontal="center" wrapText="1"/>
    </xf>
    <xf numFmtId="166" fontId="23" fillId="0" borderId="67" xfId="35" applyNumberFormat="1" applyFont="1" applyBorder="1" applyAlignment="1">
      <alignment horizontal="center" wrapText="1"/>
    </xf>
    <xf numFmtId="166" fontId="23" fillId="22" borderId="39" xfId="34" applyNumberFormat="1" applyFont="1" applyFill="1" applyBorder="1" applyAlignment="1">
      <alignment horizontal="center" wrapText="1"/>
    </xf>
    <xf numFmtId="166" fontId="23" fillId="0" borderId="39" xfId="34" applyNumberFormat="1" applyFont="1" applyBorder="1" applyAlignment="1">
      <alignment horizontal="center" wrapText="1"/>
    </xf>
    <xf numFmtId="166" fontId="23" fillId="22" borderId="40" xfId="34" applyNumberFormat="1" applyFont="1" applyFill="1" applyBorder="1" applyAlignment="1">
      <alignment horizontal="center" wrapText="1"/>
    </xf>
    <xf numFmtId="168" fontId="23" fillId="0" borderId="67" xfId="35" applyNumberFormat="1" applyFont="1" applyBorder="1" applyAlignment="1">
      <alignment horizontal="center" wrapText="1"/>
    </xf>
    <xf numFmtId="168" fontId="23" fillId="0" borderId="39" xfId="35" applyNumberFormat="1" applyFont="1" applyBorder="1" applyAlignment="1">
      <alignment horizontal="center" wrapText="1"/>
    </xf>
    <xf numFmtId="166" fontId="23" fillId="22" borderId="67" xfId="34" applyNumberFormat="1" applyFont="1" applyFill="1" applyBorder="1"/>
    <xf numFmtId="166" fontId="23" fillId="0" borderId="40" xfId="34" applyNumberFormat="1" applyFont="1" applyBorder="1"/>
    <xf numFmtId="0" fontId="22" fillId="0" borderId="28" xfId="34" applyFont="1" applyBorder="1" applyAlignment="1">
      <alignment horizontal="center" vertical="center" wrapText="1"/>
    </xf>
    <xf numFmtId="0" fontId="22" fillId="0" borderId="13" xfId="34" applyFont="1" applyBorder="1" applyAlignment="1">
      <alignment horizontal="center" vertical="center" wrapText="1"/>
    </xf>
    <xf numFmtId="0" fontId="22" fillId="22" borderId="13" xfId="34" applyFont="1" applyFill="1" applyBorder="1" applyAlignment="1">
      <alignment horizontal="center" vertical="center" wrapText="1"/>
    </xf>
    <xf numFmtId="0" fontId="22" fillId="22" borderId="25" xfId="34" applyFont="1" applyFill="1" applyBorder="1" applyAlignment="1">
      <alignment horizontal="center" vertical="center" wrapText="1"/>
    </xf>
    <xf numFmtId="166" fontId="23" fillId="22" borderId="39" xfId="34" applyNumberFormat="1" applyFont="1" applyFill="1" applyBorder="1"/>
    <xf numFmtId="166" fontId="23" fillId="0" borderId="28" xfId="35" applyNumberFormat="1" applyFont="1" applyBorder="1" applyAlignment="1">
      <alignment horizontal="center" wrapText="1"/>
    </xf>
    <xf numFmtId="0" fontId="23" fillId="0" borderId="48" xfId="0" applyFont="1" applyBorder="1" applyAlignment="1">
      <alignment horizontal="left"/>
    </xf>
    <xf numFmtId="0" fontId="23" fillId="0" borderId="48" xfId="36" applyFont="1" applyBorder="1"/>
    <xf numFmtId="0" fontId="23" fillId="0" borderId="73" xfId="34" applyFont="1" applyBorder="1"/>
    <xf numFmtId="168" fontId="23" fillId="22" borderId="40" xfId="34" applyNumberFormat="1" applyFont="1" applyFill="1" applyBorder="1" applyAlignment="1">
      <alignment horizontal="center" wrapText="1"/>
    </xf>
    <xf numFmtId="0" fontId="23" fillId="24" borderId="10" xfId="34" applyFont="1" applyFill="1" applyBorder="1" applyAlignment="1">
      <alignment horizontal="centerContinuous" wrapText="1"/>
    </xf>
    <xf numFmtId="166" fontId="23" fillId="24" borderId="51" xfId="43" applyFont="1" applyFill="1" applyBorder="1"/>
    <xf numFmtId="166" fontId="23" fillId="24" borderId="14" xfId="43" applyFont="1" applyFill="1" applyBorder="1"/>
    <xf numFmtId="166" fontId="23" fillId="24" borderId="10" xfId="43" applyFont="1" applyFill="1" applyBorder="1"/>
    <xf numFmtId="166" fontId="23" fillId="24" borderId="16" xfId="43" applyFont="1" applyFill="1" applyBorder="1"/>
    <xf numFmtId="0" fontId="23" fillId="24" borderId="26" xfId="34" applyFont="1" applyFill="1" applyBorder="1" applyAlignment="1">
      <alignment horizontal="centerContinuous" wrapText="1"/>
    </xf>
    <xf numFmtId="166" fontId="23" fillId="24" borderId="31" xfId="43" applyFont="1" applyFill="1" applyBorder="1"/>
    <xf numFmtId="166" fontId="23" fillId="24" borderId="17" xfId="43" applyFont="1" applyFill="1" applyBorder="1"/>
    <xf numFmtId="166" fontId="24" fillId="24" borderId="18" xfId="43" applyFont="1" applyFill="1" applyBorder="1"/>
    <xf numFmtId="166" fontId="24" fillId="24" borderId="38" xfId="43" applyFont="1" applyFill="1" applyBorder="1"/>
    <xf numFmtId="166" fontId="24" fillId="24" borderId="34" xfId="43" applyFont="1" applyFill="1" applyBorder="1"/>
    <xf numFmtId="166" fontId="24" fillId="24" borderId="35" xfId="43" applyFont="1" applyFill="1" applyBorder="1"/>
    <xf numFmtId="4" fontId="23" fillId="24" borderId="0" xfId="34" applyNumberFormat="1" applyFont="1" applyFill="1" applyAlignment="1">
      <alignment horizontal="center" wrapText="1"/>
    </xf>
    <xf numFmtId="0" fontId="23" fillId="24" borderId="0" xfId="34" applyFont="1" applyFill="1" applyAlignment="1">
      <alignment horizontal="center" wrapText="1"/>
    </xf>
    <xf numFmtId="164" fontId="23" fillId="24" borderId="0" xfId="34" applyNumberFormat="1" applyFont="1" applyFill="1" applyAlignment="1">
      <alignment horizontal="center" wrapText="1"/>
    </xf>
    <xf numFmtId="0" fontId="24" fillId="24" borderId="0" xfId="34" applyFont="1" applyFill="1" applyAlignment="1">
      <alignment horizontal="center" wrapText="1"/>
    </xf>
    <xf numFmtId="0" fontId="28" fillId="0" borderId="0" xfId="34" applyFont="1"/>
    <xf numFmtId="0" fontId="28" fillId="0" borderId="0" xfId="0" applyFont="1"/>
    <xf numFmtId="0" fontId="27" fillId="0" borderId="10" xfId="34" applyFont="1" applyBorder="1" applyAlignment="1">
      <alignment horizontal="center" vertical="center" wrapText="1"/>
    </xf>
    <xf numFmtId="0" fontId="27" fillId="0" borderId="11" xfId="34" applyFont="1" applyBorder="1" applyAlignment="1">
      <alignment horizontal="center" vertical="center" wrapText="1"/>
    </xf>
    <xf numFmtId="0" fontId="27" fillId="22" borderId="16" xfId="34" applyFont="1" applyFill="1" applyBorder="1" applyAlignment="1">
      <alignment horizontal="center" vertical="center" wrapText="1"/>
    </xf>
    <xf numFmtId="0" fontId="28" fillId="0" borderId="0" xfId="34" applyFont="1" applyAlignment="1">
      <alignment horizontal="center"/>
    </xf>
    <xf numFmtId="166" fontId="28" fillId="22" borderId="11" xfId="34" applyNumberFormat="1" applyFont="1" applyFill="1" applyBorder="1"/>
    <xf numFmtId="166" fontId="28" fillId="0" borderId="16" xfId="34" applyNumberFormat="1" applyFont="1" applyBorder="1"/>
    <xf numFmtId="164" fontId="28" fillId="0" borderId="0" xfId="34" applyNumberFormat="1" applyFont="1"/>
    <xf numFmtId="166" fontId="28" fillId="22" borderId="28" xfId="34" applyNumberFormat="1" applyFont="1" applyFill="1" applyBorder="1"/>
    <xf numFmtId="166" fontId="28" fillId="22" borderId="13" xfId="34" applyNumberFormat="1" applyFont="1" applyFill="1" applyBorder="1"/>
    <xf numFmtId="166" fontId="28" fillId="0" borderId="25" xfId="34" applyNumberFormat="1" applyFont="1" applyBorder="1"/>
    <xf numFmtId="166" fontId="28" fillId="24" borderId="15" xfId="43" applyFont="1" applyFill="1" applyBorder="1"/>
    <xf numFmtId="166" fontId="28" fillId="24" borderId="11" xfId="43" applyFont="1" applyFill="1" applyBorder="1"/>
    <xf numFmtId="166" fontId="29" fillId="24" borderId="19" xfId="43" applyFont="1" applyFill="1" applyBorder="1"/>
    <xf numFmtId="0" fontId="29" fillId="0" borderId="0" xfId="34" applyFont="1"/>
    <xf numFmtId="0" fontId="23" fillId="0" borderId="49" xfId="34" applyFont="1" applyBorder="1" applyAlignment="1">
      <alignment horizontal="center" vertical="center" wrapText="1"/>
    </xf>
    <xf numFmtId="0" fontId="23" fillId="0" borderId="49" xfId="34" applyFont="1" applyBorder="1" applyAlignment="1">
      <alignment vertical="center" wrapText="1"/>
    </xf>
    <xf numFmtId="0" fontId="23" fillId="0" borderId="50" xfId="34" applyFont="1" applyBorder="1" applyAlignment="1">
      <alignment vertical="center" wrapText="1"/>
    </xf>
    <xf numFmtId="0" fontId="23" fillId="0" borderId="64" xfId="34" applyFont="1" applyBorder="1" applyAlignment="1">
      <alignment horizontal="centerContinuous" vertical="center" wrapText="1"/>
    </xf>
    <xf numFmtId="0" fontId="23" fillId="0" borderId="65" xfId="34" applyFont="1" applyBorder="1" applyAlignment="1">
      <alignment horizontal="centerContinuous" vertical="center" wrapText="1"/>
    </xf>
    <xf numFmtId="168" fontId="28" fillId="22" borderId="11" xfId="34" applyNumberFormat="1" applyFont="1" applyFill="1" applyBorder="1" applyAlignment="1">
      <alignment horizontal="center" wrapText="1"/>
    </xf>
    <xf numFmtId="169" fontId="24" fillId="0" borderId="0" xfId="34" applyNumberFormat="1" applyFont="1"/>
    <xf numFmtId="168" fontId="23" fillId="0" borderId="62" xfId="34" applyNumberFormat="1" applyFont="1" applyBorder="1" applyAlignment="1">
      <alignment horizontal="center" wrapText="1"/>
    </xf>
    <xf numFmtId="164" fontId="24" fillId="24" borderId="18" xfId="34" applyNumberFormat="1" applyFont="1" applyFill="1" applyBorder="1" applyAlignment="1">
      <alignment horizontal="center" wrapText="1"/>
    </xf>
    <xf numFmtId="0" fontId="23" fillId="0" borderId="0" xfId="34" applyFont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169" fontId="23" fillId="0" borderId="40" xfId="35" applyNumberFormat="1" applyFont="1" applyBorder="1" applyAlignment="1">
      <alignment horizontal="center" wrapText="1"/>
    </xf>
    <xf numFmtId="165" fontId="23" fillId="0" borderId="67" xfId="35" applyNumberFormat="1" applyFont="1" applyBorder="1" applyAlignment="1">
      <alignment horizontal="center" wrapText="1"/>
    </xf>
    <xf numFmtId="165" fontId="23" fillId="0" borderId="39" xfId="35" applyNumberFormat="1" applyFont="1" applyBorder="1" applyAlignment="1">
      <alignment horizontal="center" wrapText="1"/>
    </xf>
    <xf numFmtId="165" fontId="23" fillId="0" borderId="40" xfId="35" applyNumberFormat="1" applyFont="1" applyBorder="1" applyAlignment="1">
      <alignment horizontal="center" wrapText="1"/>
    </xf>
    <xf numFmtId="169" fontId="23" fillId="0" borderId="57" xfId="35" applyNumberFormat="1" applyFont="1" applyBorder="1" applyAlignment="1">
      <alignment horizontal="center" wrapText="1"/>
    </xf>
    <xf numFmtId="171" fontId="23" fillId="0" borderId="40" xfId="34" applyNumberFormat="1" applyFont="1" applyBorder="1" applyAlignment="1">
      <alignment horizontal="center" wrapText="1"/>
    </xf>
    <xf numFmtId="167" fontId="23" fillId="23" borderId="0" xfId="34" applyNumberFormat="1" applyFont="1" applyFill="1"/>
    <xf numFmtId="0" fontId="23" fillId="23" borderId="0" xfId="34" applyFont="1" applyFill="1"/>
    <xf numFmtId="165" fontId="23" fillId="0" borderId="19" xfId="35" applyNumberFormat="1" applyFont="1" applyBorder="1" applyAlignment="1">
      <alignment horizontal="center" wrapText="1"/>
    </xf>
    <xf numFmtId="171" fontId="23" fillId="0" borderId="18" xfId="34" applyNumberFormat="1" applyFont="1" applyBorder="1" applyAlignment="1">
      <alignment horizontal="center" wrapText="1"/>
    </xf>
    <xf numFmtId="169" fontId="23" fillId="24" borderId="15" xfId="48" applyNumberFormat="1" applyFont="1" applyFill="1" applyBorder="1"/>
    <xf numFmtId="169" fontId="23" fillId="24" borderId="11" xfId="48" applyNumberFormat="1" applyFont="1" applyFill="1" applyBorder="1"/>
    <xf numFmtId="169" fontId="23" fillId="24" borderId="13" xfId="48" applyNumberFormat="1" applyFont="1" applyFill="1" applyBorder="1"/>
    <xf numFmtId="169" fontId="24" fillId="24" borderId="19" xfId="48" applyNumberFormat="1" applyFont="1" applyFill="1" applyBorder="1"/>
    <xf numFmtId="0" fontId="23" fillId="0" borderId="0" xfId="0" applyFont="1" applyAlignment="1">
      <alignment horizontal="right" vertical="center"/>
    </xf>
    <xf numFmtId="0" fontId="22" fillId="0" borderId="25" xfId="34" applyFont="1" applyBorder="1" applyAlignment="1">
      <alignment horizontal="center" vertical="center" wrapText="1"/>
    </xf>
    <xf numFmtId="0" fontId="22" fillId="0" borderId="0" xfId="34" applyFont="1" applyAlignment="1">
      <alignment horizontal="center" vertical="center" wrapText="1"/>
    </xf>
    <xf numFmtId="0" fontId="23" fillId="0" borderId="46" xfId="34" applyFont="1" applyBorder="1" applyAlignment="1">
      <alignment horizontal="center"/>
    </xf>
    <xf numFmtId="0" fontId="23" fillId="0" borderId="22" xfId="36" applyFont="1" applyBorder="1"/>
    <xf numFmtId="0" fontId="24" fillId="0" borderId="42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164" fontId="24" fillId="0" borderId="0" xfId="34" applyNumberFormat="1" applyFont="1" applyAlignment="1">
      <alignment horizontal="center" vertical="center" wrapText="1"/>
    </xf>
    <xf numFmtId="166" fontId="23" fillId="0" borderId="0" xfId="43" applyFont="1" applyAlignment="1">
      <alignment horizontal="right" vertical="center"/>
    </xf>
    <xf numFmtId="166" fontId="24" fillId="0" borderId="0" xfId="43" applyFont="1"/>
    <xf numFmtId="166" fontId="24" fillId="0" borderId="42" xfId="43" applyFont="1" applyBorder="1" applyAlignment="1">
      <alignment horizontal="center" vertical="center" wrapText="1"/>
    </xf>
    <xf numFmtId="166" fontId="24" fillId="0" borderId="0" xfId="43" applyFont="1" applyAlignment="1">
      <alignment horizontal="center" vertical="center" wrapText="1"/>
    </xf>
    <xf numFmtId="166" fontId="22" fillId="22" borderId="19" xfId="43" applyFont="1" applyFill="1" applyBorder="1" applyAlignment="1">
      <alignment horizontal="center" vertical="center" wrapText="1"/>
    </xf>
    <xf numFmtId="166" fontId="23" fillId="24" borderId="14" xfId="43" applyFont="1" applyFill="1" applyBorder="1" applyAlignment="1">
      <alignment horizontal="center" wrapText="1"/>
    </xf>
    <xf numFmtId="166" fontId="23" fillId="24" borderId="40" xfId="43" applyFont="1" applyFill="1" applyBorder="1" applyAlignment="1">
      <alignment horizontal="center" wrapText="1"/>
    </xf>
    <xf numFmtId="166" fontId="23" fillId="24" borderId="16" xfId="43" applyFont="1" applyFill="1" applyBorder="1" applyAlignment="1">
      <alignment horizontal="center" wrapText="1"/>
    </xf>
    <xf numFmtId="166" fontId="23" fillId="24" borderId="17" xfId="43" applyFont="1" applyFill="1" applyBorder="1" applyAlignment="1">
      <alignment horizontal="center" wrapText="1"/>
    </xf>
    <xf numFmtId="166" fontId="24" fillId="24" borderId="18" xfId="43" applyFont="1" applyFill="1" applyBorder="1" applyAlignment="1">
      <alignment horizontal="center" wrapText="1"/>
    </xf>
    <xf numFmtId="0" fontId="22" fillId="0" borderId="64" xfId="34" applyFont="1" applyBorder="1" applyAlignment="1">
      <alignment horizontal="center" vertical="center" wrapText="1"/>
    </xf>
    <xf numFmtId="0" fontId="22" fillId="0" borderId="65" xfId="34" applyFont="1" applyBorder="1" applyAlignment="1">
      <alignment horizontal="center" vertical="center" wrapText="1"/>
    </xf>
    <xf numFmtId="169" fontId="23" fillId="0" borderId="61" xfId="35" applyNumberFormat="1" applyFont="1" applyBorder="1" applyAlignment="1">
      <alignment horizontal="center" wrapText="1"/>
    </xf>
    <xf numFmtId="166" fontId="23" fillId="0" borderId="53" xfId="35" applyNumberFormat="1" applyFont="1" applyBorder="1" applyAlignment="1">
      <alignment horizontal="center" wrapText="1"/>
    </xf>
    <xf numFmtId="169" fontId="23" fillId="0" borderId="53" xfId="35" applyNumberFormat="1" applyFont="1" applyBorder="1" applyAlignment="1">
      <alignment horizontal="center" wrapText="1"/>
    </xf>
    <xf numFmtId="165" fontId="23" fillId="22" borderId="62" xfId="34" applyNumberFormat="1" applyFont="1" applyFill="1" applyBorder="1" applyAlignment="1">
      <alignment horizontal="center" wrapText="1"/>
    </xf>
    <xf numFmtId="0" fontId="32" fillId="0" borderId="21" xfId="0" applyFont="1" applyBorder="1"/>
    <xf numFmtId="0" fontId="32" fillId="0" borderId="44" xfId="0" applyFont="1" applyBorder="1"/>
    <xf numFmtId="165" fontId="23" fillId="0" borderId="77" xfId="34" applyNumberFormat="1" applyFont="1" applyBorder="1" applyAlignment="1">
      <alignment horizontal="center" wrapText="1"/>
    </xf>
    <xf numFmtId="166" fontId="23" fillId="0" borderId="67" xfId="43" applyFont="1" applyBorder="1" applyAlignment="1">
      <alignment horizontal="center" wrapText="1"/>
    </xf>
    <xf numFmtId="169" fontId="23" fillId="0" borderId="69" xfId="35" applyNumberFormat="1" applyFont="1" applyBorder="1" applyAlignment="1">
      <alignment horizontal="center" wrapText="1"/>
    </xf>
    <xf numFmtId="166" fontId="22" fillId="0" borderId="19" xfId="43" applyFont="1" applyBorder="1" applyAlignment="1">
      <alignment horizontal="center" vertical="center" wrapText="1"/>
    </xf>
    <xf numFmtId="0" fontId="22" fillId="22" borderId="65" xfId="34" applyFont="1" applyFill="1" applyBorder="1" applyAlignment="1">
      <alignment horizontal="center" vertical="center" wrapText="1"/>
    </xf>
    <xf numFmtId="0" fontId="23" fillId="0" borderId="78" xfId="34" applyFont="1" applyBorder="1" applyAlignment="1">
      <alignment horizontal="center"/>
    </xf>
    <xf numFmtId="0" fontId="23" fillId="0" borderId="79" xfId="34" applyFont="1" applyBorder="1" applyAlignment="1">
      <alignment horizontal="center"/>
    </xf>
    <xf numFmtId="0" fontId="23" fillId="0" borderId="80" xfId="36" applyFont="1" applyBorder="1"/>
    <xf numFmtId="166" fontId="23" fillId="0" borderId="69" xfId="43" applyFont="1" applyBorder="1" applyAlignment="1">
      <alignment horizontal="center" wrapText="1"/>
    </xf>
    <xf numFmtId="166" fontId="22" fillId="0" borderId="65" xfId="43" applyFont="1" applyBorder="1" applyAlignment="1">
      <alignment horizontal="center" vertical="center" wrapText="1"/>
    </xf>
    <xf numFmtId="0" fontId="23" fillId="0" borderId="26" xfId="0" applyFont="1" applyBorder="1"/>
    <xf numFmtId="0" fontId="23" fillId="0" borderId="26" xfId="0" applyFont="1" applyBorder="1" applyAlignment="1">
      <alignment wrapText="1"/>
    </xf>
    <xf numFmtId="165" fontId="23" fillId="22" borderId="27" xfId="34" applyNumberFormat="1" applyFont="1" applyFill="1" applyBorder="1" applyAlignment="1">
      <alignment horizontal="center" wrapText="1"/>
    </xf>
    <xf numFmtId="169" fontId="23" fillId="0" borderId="51" xfId="35" applyNumberFormat="1" applyFont="1" applyBorder="1" applyAlignment="1">
      <alignment horizontal="center" wrapText="1"/>
    </xf>
    <xf numFmtId="169" fontId="23" fillId="0" borderId="15" xfId="35" applyNumberFormat="1" applyFont="1" applyBorder="1" applyAlignment="1">
      <alignment horizontal="center" wrapText="1"/>
    </xf>
    <xf numFmtId="165" fontId="23" fillId="0" borderId="51" xfId="34" applyNumberFormat="1" applyFont="1" applyBorder="1" applyAlignment="1">
      <alignment horizontal="center" wrapText="1"/>
    </xf>
    <xf numFmtId="165" fontId="23" fillId="0" borderId="10" xfId="34" applyNumberFormat="1" applyFont="1" applyBorder="1" applyAlignment="1">
      <alignment horizontal="center" wrapText="1"/>
    </xf>
    <xf numFmtId="165" fontId="23" fillId="0" borderId="28" xfId="34" applyNumberFormat="1" applyFont="1" applyBorder="1" applyAlignment="1">
      <alignment horizontal="center" wrapText="1"/>
    </xf>
    <xf numFmtId="168" fontId="23" fillId="0" borderId="28" xfId="34" applyNumberFormat="1" applyFont="1" applyBorder="1" applyAlignment="1">
      <alignment horizontal="center" wrapText="1"/>
    </xf>
    <xf numFmtId="165" fontId="23" fillId="22" borderId="74" xfId="34" applyNumberFormat="1" applyFont="1" applyFill="1" applyBorder="1" applyAlignment="1">
      <alignment horizontal="center" wrapText="1"/>
    </xf>
    <xf numFmtId="166" fontId="23" fillId="0" borderId="75" xfId="43" applyFont="1" applyBorder="1" applyAlignment="1">
      <alignment horizontal="center" wrapText="1"/>
    </xf>
    <xf numFmtId="166" fontId="23" fillId="0" borderId="25" xfId="43" applyFont="1" applyBorder="1" applyAlignment="1">
      <alignment horizontal="center" wrapText="1"/>
    </xf>
    <xf numFmtId="166" fontId="23" fillId="22" borderId="36" xfId="43" applyFont="1" applyFill="1" applyBorder="1" applyAlignment="1">
      <alignment horizontal="center" wrapText="1"/>
    </xf>
    <xf numFmtId="166" fontId="23" fillId="22" borderId="26" xfId="43" applyFont="1" applyFill="1" applyBorder="1" applyAlignment="1">
      <alignment horizontal="center" wrapText="1"/>
    </xf>
    <xf numFmtId="168" fontId="28" fillId="0" borderId="10" xfId="34" applyNumberFormat="1" applyFont="1" applyBorder="1" applyAlignment="1">
      <alignment horizontal="center" wrapText="1"/>
    </xf>
    <xf numFmtId="166" fontId="23" fillId="0" borderId="14" xfId="43" applyFont="1" applyBorder="1" applyAlignment="1">
      <alignment horizontal="center" wrapText="1"/>
    </xf>
    <xf numFmtId="166" fontId="23" fillId="0" borderId="13" xfId="43" applyFont="1" applyBorder="1" applyAlignment="1">
      <alignment horizontal="center" wrapText="1"/>
    </xf>
    <xf numFmtId="166" fontId="22" fillId="22" borderId="65" xfId="43" applyFont="1" applyFill="1" applyBorder="1" applyAlignment="1">
      <alignment horizontal="center" vertical="center" wrapText="1"/>
    </xf>
    <xf numFmtId="166" fontId="22" fillId="0" borderId="18" xfId="43" applyFont="1" applyBorder="1" applyAlignment="1">
      <alignment horizontal="center" vertical="center" wrapText="1"/>
    </xf>
    <xf numFmtId="166" fontId="23" fillId="0" borderId="65" xfId="43" applyFont="1" applyBorder="1" applyAlignment="1">
      <alignment horizontal="centerContinuous" vertical="center" wrapText="1"/>
    </xf>
    <xf numFmtId="166" fontId="22" fillId="22" borderId="18" xfId="43" applyFont="1" applyFill="1" applyBorder="1" applyAlignment="1">
      <alignment horizontal="center" vertical="center" wrapText="1"/>
    </xf>
    <xf numFmtId="166" fontId="22" fillId="0" borderId="38" xfId="43" applyFont="1" applyBorder="1" applyAlignment="1">
      <alignment horizontal="center" vertical="center" wrapText="1"/>
    </xf>
    <xf numFmtId="166" fontId="23" fillId="0" borderId="68" xfId="43" applyFont="1" applyBorder="1" applyAlignment="1">
      <alignment horizontal="centerContinuous" vertical="center" wrapText="1"/>
    </xf>
    <xf numFmtId="166" fontId="28" fillId="0" borderId="16" xfId="43" applyFont="1" applyBorder="1" applyAlignment="1">
      <alignment horizontal="center" wrapText="1"/>
    </xf>
    <xf numFmtId="166" fontId="30" fillId="0" borderId="16" xfId="43" applyFont="1" applyBorder="1" applyAlignment="1" applyProtection="1">
      <alignment horizontal="center" wrapText="1"/>
      <protection locked="0"/>
    </xf>
    <xf numFmtId="166" fontId="22" fillId="25" borderId="19" xfId="43" applyFont="1" applyFill="1" applyBorder="1" applyAlignment="1">
      <alignment horizontal="center" vertical="center" wrapText="1"/>
    </xf>
    <xf numFmtId="166" fontId="23" fillId="0" borderId="20" xfId="43" applyFont="1" applyBorder="1" applyAlignment="1">
      <alignment horizontal="center" wrapText="1"/>
    </xf>
    <xf numFmtId="166" fontId="23" fillId="0" borderId="70" xfId="43" applyFont="1" applyBorder="1" applyAlignment="1">
      <alignment horizontal="center" wrapText="1"/>
    </xf>
    <xf numFmtId="166" fontId="23" fillId="0" borderId="35" xfId="43" applyFont="1" applyBorder="1" applyAlignment="1">
      <alignment horizontal="center" wrapText="1"/>
    </xf>
    <xf numFmtId="166" fontId="23" fillId="0" borderId="39" xfId="43" applyFont="1" applyBorder="1" applyAlignment="1">
      <alignment horizontal="center" wrapText="1"/>
    </xf>
    <xf numFmtId="166" fontId="23" fillId="0" borderId="56" xfId="35" applyNumberFormat="1" applyFont="1" applyBorder="1" applyAlignment="1">
      <alignment horizontal="center" wrapText="1"/>
    </xf>
    <xf numFmtId="166" fontId="22" fillId="0" borderId="62" xfId="43" applyFont="1" applyBorder="1" applyAlignment="1">
      <alignment horizontal="center" vertical="center" wrapText="1"/>
    </xf>
    <xf numFmtId="166" fontId="23" fillId="0" borderId="52" xfId="43" applyFont="1" applyBorder="1" applyAlignment="1">
      <alignment horizontal="center" wrapText="1"/>
    </xf>
    <xf numFmtId="164" fontId="23" fillId="24" borderId="14" xfId="34" applyNumberFormat="1" applyFont="1" applyFill="1" applyBorder="1" applyAlignment="1">
      <alignment horizontal="center" wrapText="1"/>
    </xf>
    <xf numFmtId="166" fontId="22" fillId="0" borderId="19" xfId="43" applyFont="1" applyFill="1" applyBorder="1" applyAlignment="1">
      <alignment horizontal="center" vertical="center" wrapText="1"/>
    </xf>
    <xf numFmtId="0" fontId="23" fillId="0" borderId="44" xfId="34" applyFont="1" applyBorder="1" applyAlignment="1">
      <alignment vertical="center" wrapText="1"/>
    </xf>
    <xf numFmtId="166" fontId="23" fillId="0" borderId="59" xfId="43" applyFont="1" applyBorder="1" applyAlignment="1">
      <alignment horizontal="center" wrapText="1"/>
    </xf>
    <xf numFmtId="166" fontId="23" fillId="0" borderId="72" xfId="43" applyFont="1" applyBorder="1" applyAlignment="1">
      <alignment horizontal="center" wrapText="1"/>
    </xf>
    <xf numFmtId="166" fontId="23" fillId="0" borderId="82" xfId="43" applyFont="1" applyBorder="1" applyAlignment="1">
      <alignment horizontal="center" wrapText="1"/>
    </xf>
    <xf numFmtId="0" fontId="22" fillId="25" borderId="66" xfId="34" applyFont="1" applyFill="1" applyBorder="1" applyAlignment="1">
      <alignment horizontal="center" vertical="center" wrapText="1"/>
    </xf>
    <xf numFmtId="166" fontId="22" fillId="0" borderId="55" xfId="43" applyFont="1" applyBorder="1" applyAlignment="1">
      <alignment horizontal="center" vertical="center" wrapText="1"/>
    </xf>
    <xf numFmtId="166" fontId="23" fillId="0" borderId="0" xfId="43" applyFont="1" applyBorder="1" applyAlignment="1">
      <alignment horizontal="center" wrapText="1"/>
    </xf>
    <xf numFmtId="169" fontId="23" fillId="0" borderId="69" xfId="43" applyNumberFormat="1" applyFont="1" applyBorder="1" applyAlignment="1">
      <alignment horizontal="center" wrapText="1"/>
    </xf>
    <xf numFmtId="169" fontId="23" fillId="22" borderId="11" xfId="43" applyNumberFormat="1" applyFont="1" applyFill="1" applyBorder="1" applyAlignment="1">
      <alignment horizontal="center" wrapText="1"/>
    </xf>
    <xf numFmtId="168" fontId="23" fillId="22" borderId="16" xfId="34" applyNumberFormat="1" applyFont="1" applyFill="1" applyBorder="1" applyAlignment="1">
      <alignment horizontal="center" wrapText="1"/>
    </xf>
    <xf numFmtId="169" fontId="23" fillId="22" borderId="12" xfId="43" applyNumberFormat="1" applyFont="1" applyFill="1" applyBorder="1" applyAlignment="1">
      <alignment horizontal="center" wrapText="1"/>
    </xf>
    <xf numFmtId="168" fontId="23" fillId="22" borderId="17" xfId="34" applyNumberFormat="1" applyFont="1" applyFill="1" applyBorder="1" applyAlignment="1">
      <alignment horizontal="center" wrapText="1"/>
    </xf>
    <xf numFmtId="166" fontId="23" fillId="0" borderId="19" xfId="43" applyFont="1" applyFill="1" applyBorder="1" applyAlignment="1">
      <alignment horizontal="center" wrapText="1"/>
    </xf>
    <xf numFmtId="169" fontId="23" fillId="0" borderId="19" xfId="43" applyNumberFormat="1" applyFont="1" applyFill="1" applyBorder="1" applyAlignment="1">
      <alignment horizontal="center" wrapText="1"/>
    </xf>
    <xf numFmtId="168" fontId="23" fillId="0" borderId="18" xfId="34" applyNumberFormat="1" applyFont="1" applyBorder="1" applyAlignment="1">
      <alignment horizontal="center" wrapText="1"/>
    </xf>
    <xf numFmtId="166" fontId="28" fillId="0" borderId="0" xfId="43" applyFont="1"/>
    <xf numFmtId="165" fontId="26" fillId="0" borderId="11" xfId="34" applyNumberFormat="1" applyFont="1" applyBorder="1" applyAlignment="1">
      <alignment horizontal="center" wrapText="1"/>
    </xf>
    <xf numFmtId="166" fontId="23" fillId="0" borderId="11" xfId="43" applyFont="1" applyFill="1" applyBorder="1" applyAlignment="1">
      <alignment horizontal="center" wrapText="1"/>
    </xf>
    <xf numFmtId="0" fontId="23" fillId="0" borderId="44" xfId="34" applyFont="1" applyBorder="1" applyAlignment="1">
      <alignment wrapText="1"/>
    </xf>
    <xf numFmtId="0" fontId="23" fillId="0" borderId="0" xfId="34" applyFont="1" applyAlignment="1">
      <alignment wrapText="1"/>
    </xf>
    <xf numFmtId="169" fontId="23" fillId="0" borderId="0" xfId="43" applyNumberFormat="1" applyFont="1" applyFill="1"/>
    <xf numFmtId="9" fontId="23" fillId="0" borderId="0" xfId="54" applyFont="1" applyFill="1"/>
    <xf numFmtId="172" fontId="23" fillId="0" borderId="16" xfId="43" applyNumberFormat="1" applyFont="1" applyBorder="1" applyAlignment="1">
      <alignment horizontal="center" wrapText="1"/>
    </xf>
    <xf numFmtId="166" fontId="26" fillId="0" borderId="16" xfId="43" applyFont="1" applyBorder="1" applyAlignment="1">
      <alignment horizontal="center" wrapText="1"/>
    </xf>
    <xf numFmtId="0" fontId="23" fillId="0" borderId="0" xfId="34" applyFont="1" applyAlignment="1">
      <alignment horizontal="center" vertical="center"/>
    </xf>
    <xf numFmtId="173" fontId="23" fillId="0" borderId="10" xfId="34" applyNumberFormat="1" applyFont="1" applyBorder="1" applyAlignment="1">
      <alignment horizontal="center" wrapText="1"/>
    </xf>
    <xf numFmtId="173" fontId="23" fillId="0" borderId="16" xfId="43" applyNumberFormat="1" applyFont="1" applyBorder="1" applyAlignment="1">
      <alignment horizontal="center" wrapText="1"/>
    </xf>
    <xf numFmtId="174" fontId="23" fillId="0" borderId="51" xfId="34" applyNumberFormat="1" applyFont="1" applyBorder="1" applyAlignment="1">
      <alignment horizontal="center" wrapText="1"/>
    </xf>
    <xf numFmtId="174" fontId="23" fillId="0" borderId="14" xfId="43" applyNumberFormat="1" applyFont="1" applyBorder="1" applyAlignment="1">
      <alignment horizontal="center" wrapText="1"/>
    </xf>
    <xf numFmtId="174" fontId="23" fillId="0" borderId="10" xfId="34" applyNumberFormat="1" applyFont="1" applyBorder="1" applyAlignment="1">
      <alignment horizontal="center" wrapText="1"/>
    </xf>
    <xf numFmtId="174" fontId="23" fillId="0" borderId="16" xfId="43" applyNumberFormat="1" applyFont="1" applyBorder="1" applyAlignment="1">
      <alignment horizontal="center" wrapText="1"/>
    </xf>
    <xf numFmtId="2" fontId="23" fillId="0" borderId="51" xfId="34" applyNumberFormat="1" applyFont="1" applyBorder="1" applyAlignment="1">
      <alignment horizontal="center" wrapText="1"/>
    </xf>
    <xf numFmtId="2" fontId="23" fillId="0" borderId="14" xfId="43" applyNumberFormat="1" applyFont="1" applyBorder="1" applyAlignment="1">
      <alignment horizontal="center" wrapText="1"/>
    </xf>
    <xf numFmtId="2" fontId="23" fillId="0" borderId="10" xfId="34" applyNumberFormat="1" applyFont="1" applyBorder="1" applyAlignment="1">
      <alignment horizontal="center" wrapText="1"/>
    </xf>
    <xf numFmtId="2" fontId="23" fillId="0" borderId="16" xfId="43" applyNumberFormat="1" applyFont="1" applyBorder="1" applyAlignment="1">
      <alignment horizontal="center" wrapText="1"/>
    </xf>
    <xf numFmtId="2" fontId="28" fillId="0" borderId="10" xfId="34" applyNumberFormat="1" applyFont="1" applyBorder="1" applyAlignment="1">
      <alignment horizontal="center" wrapText="1"/>
    </xf>
    <xf numFmtId="2" fontId="28" fillId="0" borderId="16" xfId="43" applyNumberFormat="1" applyFont="1" applyBorder="1" applyAlignment="1">
      <alignment horizontal="center" wrapText="1"/>
    </xf>
    <xf numFmtId="2" fontId="23" fillId="0" borderId="28" xfId="34" applyNumberFormat="1" applyFont="1" applyBorder="1" applyAlignment="1">
      <alignment horizontal="center" wrapText="1"/>
    </xf>
    <xf numFmtId="2" fontId="23" fillId="0" borderId="25" xfId="43" applyNumberFormat="1" applyFont="1" applyBorder="1" applyAlignment="1">
      <alignment horizontal="center" wrapText="1"/>
    </xf>
    <xf numFmtId="2" fontId="23" fillId="0" borderId="69" xfId="35" applyNumberFormat="1" applyFont="1" applyBorder="1" applyAlignment="1">
      <alignment horizontal="center" wrapText="1"/>
    </xf>
    <xf numFmtId="2" fontId="23" fillId="0" borderId="69" xfId="43" applyNumberFormat="1" applyFont="1" applyBorder="1" applyAlignment="1">
      <alignment horizontal="center" wrapText="1"/>
    </xf>
    <xf numFmtId="0" fontId="23" fillId="24" borderId="10" xfId="34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0" fontId="26" fillId="0" borderId="21" xfId="0" applyFont="1" applyBorder="1"/>
    <xf numFmtId="169" fontId="33" fillId="0" borderId="81" xfId="35" applyNumberFormat="1" applyFont="1" applyBorder="1" applyAlignment="1">
      <alignment horizontal="center" wrapText="1"/>
    </xf>
    <xf numFmtId="166" fontId="33" fillId="0" borderId="14" xfId="43" applyFont="1" applyBorder="1" applyAlignment="1">
      <alignment horizontal="center" wrapText="1"/>
    </xf>
    <xf numFmtId="169" fontId="33" fillId="0" borderId="51" xfId="35" applyNumberFormat="1" applyFont="1" applyBorder="1" applyAlignment="1">
      <alignment horizontal="center" wrapText="1"/>
    </xf>
    <xf numFmtId="166" fontId="33" fillId="0" borderId="15" xfId="43" applyFont="1" applyBorder="1" applyAlignment="1">
      <alignment horizontal="center" wrapText="1"/>
    </xf>
    <xf numFmtId="165" fontId="33" fillId="22" borderId="27" xfId="34" applyNumberFormat="1" applyFont="1" applyFill="1" applyBorder="1" applyAlignment="1">
      <alignment horizontal="center" wrapText="1"/>
    </xf>
    <xf numFmtId="166" fontId="33" fillId="22" borderId="11" xfId="43" applyFont="1" applyFill="1" applyBorder="1" applyAlignment="1">
      <alignment horizontal="center" wrapText="1"/>
    </xf>
    <xf numFmtId="169" fontId="33" fillId="0" borderId="10" xfId="35" applyNumberFormat="1" applyFont="1" applyBorder="1" applyAlignment="1">
      <alignment horizontal="center" wrapText="1"/>
    </xf>
    <xf numFmtId="166" fontId="33" fillId="0" borderId="16" xfId="43" applyFont="1" applyBorder="1" applyAlignment="1">
      <alignment horizontal="center" wrapText="1"/>
    </xf>
    <xf numFmtId="166" fontId="33" fillId="0" borderId="27" xfId="35" applyNumberFormat="1" applyFont="1" applyBorder="1" applyAlignment="1">
      <alignment horizontal="center" wrapText="1"/>
    </xf>
    <xf numFmtId="166" fontId="33" fillId="0" borderId="11" xfId="43" applyFont="1" applyBorder="1" applyAlignment="1">
      <alignment horizontal="center" wrapText="1"/>
    </xf>
    <xf numFmtId="166" fontId="33" fillId="0" borderId="72" xfId="43" applyFont="1" applyBorder="1" applyAlignment="1">
      <alignment horizontal="center" wrapText="1"/>
    </xf>
    <xf numFmtId="166" fontId="33" fillId="0" borderId="10" xfId="35" applyNumberFormat="1" applyFont="1" applyBorder="1" applyAlignment="1">
      <alignment horizontal="center" wrapText="1"/>
    </xf>
    <xf numFmtId="169" fontId="33" fillId="0" borderId="28" xfId="35" applyNumberFormat="1" applyFont="1" applyBorder="1" applyAlignment="1">
      <alignment horizontal="center" wrapText="1"/>
    </xf>
    <xf numFmtId="166" fontId="33" fillId="0" borderId="25" xfId="43" applyFont="1" applyBorder="1" applyAlignment="1">
      <alignment horizontal="center" wrapText="1"/>
    </xf>
    <xf numFmtId="166" fontId="33" fillId="0" borderId="82" xfId="43" applyFont="1" applyBorder="1" applyAlignment="1">
      <alignment horizontal="center" wrapText="1"/>
    </xf>
    <xf numFmtId="166" fontId="33" fillId="0" borderId="28" xfId="35" applyNumberFormat="1" applyFont="1" applyBorder="1" applyAlignment="1">
      <alignment horizontal="center" wrapText="1"/>
    </xf>
    <xf numFmtId="166" fontId="33" fillId="0" borderId="13" xfId="43" applyFont="1" applyBorder="1" applyAlignment="1">
      <alignment horizontal="center" wrapText="1"/>
    </xf>
    <xf numFmtId="165" fontId="33" fillId="22" borderId="32" xfId="34" applyNumberFormat="1" applyFont="1" applyFill="1" applyBorder="1" applyAlignment="1">
      <alignment horizontal="center" wrapText="1"/>
    </xf>
    <xf numFmtId="166" fontId="33" fillId="22" borderId="12" xfId="43" applyFont="1" applyFill="1" applyBorder="1" applyAlignment="1">
      <alignment horizontal="center" wrapText="1"/>
    </xf>
    <xf numFmtId="166" fontId="28" fillId="24" borderId="19" xfId="43" applyFont="1" applyFill="1" applyBorder="1"/>
    <xf numFmtId="0" fontId="26" fillId="0" borderId="48" xfId="0" applyFont="1" applyBorder="1"/>
    <xf numFmtId="0" fontId="26" fillId="0" borderId="26" xfId="0" applyFont="1" applyBorder="1"/>
    <xf numFmtId="0" fontId="26" fillId="0" borderId="46" xfId="0" applyFont="1" applyBorder="1"/>
    <xf numFmtId="0" fontId="26" fillId="0" borderId="48" xfId="36" applyFont="1" applyBorder="1"/>
    <xf numFmtId="0" fontId="26" fillId="0" borderId="72" xfId="36" applyFont="1" applyBorder="1"/>
    <xf numFmtId="0" fontId="26" fillId="0" borderId="26" xfId="0" applyFont="1" applyBorder="1" applyAlignment="1">
      <alignment wrapText="1"/>
    </xf>
    <xf numFmtId="0" fontId="24" fillId="0" borderId="0" xfId="34" applyFont="1" applyAlignment="1">
      <alignment wrapText="1"/>
    </xf>
    <xf numFmtId="0" fontId="23" fillId="0" borderId="75" xfId="0" applyFont="1" applyBorder="1" applyAlignment="1">
      <alignment wrapText="1"/>
    </xf>
    <xf numFmtId="0" fontId="23" fillId="0" borderId="20" xfId="0" applyFont="1" applyBorder="1" applyAlignment="1">
      <alignment wrapText="1"/>
    </xf>
    <xf numFmtId="0" fontId="23" fillId="0" borderId="20" xfId="0" applyFont="1" applyBorder="1" applyAlignment="1">
      <alignment horizontal="left" wrapText="1"/>
    </xf>
    <xf numFmtId="0" fontId="23" fillId="0" borderId="20" xfId="36" applyFont="1" applyBorder="1" applyAlignment="1">
      <alignment wrapText="1"/>
    </xf>
    <xf numFmtId="0" fontId="26" fillId="0" borderId="20" xfId="36" applyFont="1" applyBorder="1" applyAlignment="1">
      <alignment wrapText="1"/>
    </xf>
    <xf numFmtId="0" fontId="23" fillId="0" borderId="70" xfId="36" applyFont="1" applyBorder="1" applyAlignment="1">
      <alignment wrapText="1"/>
    </xf>
    <xf numFmtId="0" fontId="23" fillId="0" borderId="57" xfId="36" applyFont="1" applyBorder="1" applyAlignment="1">
      <alignment wrapText="1"/>
    </xf>
    <xf numFmtId="0" fontId="23" fillId="0" borderId="32" xfId="36" applyFont="1" applyBorder="1" applyAlignment="1">
      <alignment wrapText="1"/>
    </xf>
    <xf numFmtId="0" fontId="23" fillId="0" borderId="33" xfId="36" applyFont="1" applyBorder="1" applyAlignment="1">
      <alignment wrapText="1"/>
    </xf>
    <xf numFmtId="0" fontId="23" fillId="24" borderId="10" xfId="34" applyFont="1" applyFill="1" applyBorder="1" applyAlignment="1">
      <alignment horizontal="center" wrapText="1"/>
    </xf>
    <xf numFmtId="0" fontId="23" fillId="24" borderId="72" xfId="34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31" xfId="34" applyFont="1" applyFill="1" applyBorder="1" applyAlignment="1">
      <alignment horizontal="center" wrapText="1"/>
    </xf>
    <xf numFmtId="0" fontId="23" fillId="24" borderId="58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34" xfId="34" applyFont="1" applyFill="1" applyBorder="1" applyAlignment="1">
      <alignment horizontal="center" wrapText="1"/>
    </xf>
    <xf numFmtId="0" fontId="24" fillId="24" borderId="73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0" fontId="23" fillId="0" borderId="41" xfId="34" applyFont="1" applyBorder="1" applyAlignment="1">
      <alignment horizontal="center" vertical="center" wrapText="1"/>
    </xf>
    <xf numFmtId="0" fontId="23" fillId="0" borderId="42" xfId="34" applyFont="1" applyBorder="1" applyAlignment="1">
      <alignment horizontal="center" vertical="center" wrapText="1"/>
    </xf>
    <xf numFmtId="0" fontId="23" fillId="0" borderId="43" xfId="34" applyFont="1" applyBorder="1" applyAlignment="1">
      <alignment horizontal="center" vertical="center" wrapText="1"/>
    </xf>
    <xf numFmtId="0" fontId="23" fillId="0" borderId="44" xfId="34" applyFont="1" applyBorder="1" applyAlignment="1">
      <alignment horizontal="center" vertical="center" wrapText="1"/>
    </xf>
    <xf numFmtId="0" fontId="23" fillId="0" borderId="0" xfId="34" applyFont="1" applyAlignment="1">
      <alignment horizontal="center" vertical="center" wrapText="1"/>
    </xf>
    <xf numFmtId="0" fontId="23" fillId="0" borderId="45" xfId="34" applyFont="1" applyBorder="1" applyAlignment="1">
      <alignment horizontal="center" vertical="center" wrapText="1"/>
    </xf>
    <xf numFmtId="0" fontId="23" fillId="0" borderId="23" xfId="34" applyFont="1" applyBorder="1" applyAlignment="1">
      <alignment horizontal="center" vertical="center" wrapText="1"/>
    </xf>
    <xf numFmtId="0" fontId="23" fillId="0" borderId="54" xfId="34" applyFont="1" applyBorder="1" applyAlignment="1">
      <alignment horizontal="center" vertical="center" wrapText="1"/>
    </xf>
    <xf numFmtId="0" fontId="23" fillId="0" borderId="24" xfId="34" applyFont="1" applyBorder="1" applyAlignment="1">
      <alignment horizontal="center" vertical="center" wrapText="1"/>
    </xf>
    <xf numFmtId="0" fontId="22" fillId="0" borderId="41" xfId="34" applyFont="1" applyBorder="1" applyAlignment="1">
      <alignment horizontal="center" vertical="center" wrapText="1"/>
    </xf>
    <xf numFmtId="0" fontId="22" fillId="0" borderId="52" xfId="34" applyFont="1" applyBorder="1" applyAlignment="1">
      <alignment horizontal="center" vertical="center" wrapText="1"/>
    </xf>
    <xf numFmtId="0" fontId="22" fillId="0" borderId="55" xfId="34" applyFont="1" applyBorder="1" applyAlignment="1">
      <alignment horizontal="center" vertical="center" wrapText="1"/>
    </xf>
    <xf numFmtId="0" fontId="22" fillId="22" borderId="55" xfId="34" applyFont="1" applyFill="1" applyBorder="1" applyAlignment="1">
      <alignment horizontal="center" vertical="center" wrapText="1"/>
    </xf>
    <xf numFmtId="0" fontId="22" fillId="22" borderId="52" xfId="34" applyFont="1" applyFill="1" applyBorder="1" applyAlignment="1">
      <alignment horizontal="center" vertical="center" wrapText="1"/>
    </xf>
    <xf numFmtId="0" fontId="22" fillId="25" borderId="55" xfId="34" applyFont="1" applyFill="1" applyBorder="1" applyAlignment="1">
      <alignment horizontal="center" vertical="center" wrapText="1"/>
    </xf>
    <xf numFmtId="0" fontId="22" fillId="25" borderId="52" xfId="34" applyFont="1" applyFill="1" applyBorder="1" applyAlignment="1">
      <alignment horizontal="center" vertic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49" xfId="34" applyFont="1" applyBorder="1" applyAlignment="1">
      <alignment horizontal="center" vertical="center" wrapText="1"/>
    </xf>
    <xf numFmtId="0" fontId="23" fillId="0" borderId="50" xfId="34" applyFont="1" applyBorder="1" applyAlignment="1">
      <alignment horizontal="center" vertic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43" xfId="34" applyFont="1" applyBorder="1" applyAlignment="1">
      <alignment horizontal="center" vertical="center" wrapText="1"/>
    </xf>
    <xf numFmtId="0" fontId="23" fillId="24" borderId="51" xfId="34" applyFont="1" applyFill="1" applyBorder="1" applyAlignment="1">
      <alignment horizontal="center" wrapText="1"/>
    </xf>
    <xf numFmtId="0" fontId="23" fillId="24" borderId="59" xfId="34" applyFont="1" applyFill="1" applyBorder="1" applyAlignment="1">
      <alignment horizontal="center" wrapText="1"/>
    </xf>
    <xf numFmtId="0" fontId="23" fillId="24" borderId="14" xfId="34" applyFont="1" applyFill="1" applyBorder="1" applyAlignment="1">
      <alignment horizontal="center" wrapText="1"/>
    </xf>
    <xf numFmtId="0" fontId="27" fillId="0" borderId="65" xfId="34" applyFont="1" applyBorder="1" applyAlignment="1">
      <alignment horizontal="center" vertical="center" wrapText="1"/>
    </xf>
    <xf numFmtId="0" fontId="24" fillId="0" borderId="41" xfId="34" applyFont="1" applyBorder="1" applyAlignment="1">
      <alignment horizontal="center" vertical="center" wrapText="1"/>
    </xf>
    <xf numFmtId="0" fontId="24" fillId="0" borderId="42" xfId="34" applyFont="1" applyBorder="1" applyAlignment="1">
      <alignment horizontal="center" vertical="center" wrapText="1"/>
    </xf>
    <xf numFmtId="0" fontId="24" fillId="0" borderId="43" xfId="34" applyFont="1" applyBorder="1" applyAlignment="1">
      <alignment horizontal="center" vertical="center" wrapText="1"/>
    </xf>
    <xf numFmtId="0" fontId="24" fillId="0" borderId="44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0" fontId="24" fillId="0" borderId="45" xfId="34" applyFont="1" applyBorder="1" applyAlignment="1">
      <alignment horizontal="center" vertical="center" wrapText="1"/>
    </xf>
    <xf numFmtId="0" fontId="22" fillId="22" borderId="38" xfId="34" applyFont="1" applyFill="1" applyBorder="1" applyAlignment="1">
      <alignment horizontal="center" vertical="center" wrapText="1"/>
    </xf>
    <xf numFmtId="0" fontId="22" fillId="22" borderId="35" xfId="34" applyFont="1" applyFill="1" applyBorder="1" applyAlignment="1">
      <alignment horizontal="center" vertical="center" wrapText="1"/>
    </xf>
    <xf numFmtId="0" fontId="22" fillId="25" borderId="19" xfId="34" applyFont="1" applyFill="1" applyBorder="1" applyAlignment="1">
      <alignment horizontal="center" vertical="center" wrapText="1"/>
    </xf>
    <xf numFmtId="0" fontId="23" fillId="0" borderId="64" xfId="34" applyFont="1" applyBorder="1" applyAlignment="1">
      <alignment horizontal="center" vertical="center" wrapText="1"/>
    </xf>
    <xf numFmtId="0" fontId="23" fillId="0" borderId="65" xfId="34" applyFont="1" applyBorder="1" applyAlignment="1">
      <alignment horizontal="center" vertical="center" wrapText="1"/>
    </xf>
    <xf numFmtId="0" fontId="23" fillId="0" borderId="68" xfId="34" applyFont="1" applyBorder="1" applyAlignment="1">
      <alignment horizontal="center" vertical="center" wrapText="1"/>
    </xf>
    <xf numFmtId="0" fontId="22" fillId="25" borderId="18" xfId="34" applyFont="1" applyFill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0" fontId="22" fillId="0" borderId="19" xfId="34" applyFont="1" applyBorder="1" applyAlignment="1">
      <alignment horizontal="center" vertical="center" wrapText="1"/>
    </xf>
    <xf numFmtId="0" fontId="23" fillId="0" borderId="51" xfId="34" applyFont="1" applyBorder="1" applyAlignment="1">
      <alignment horizontal="center" vertical="center" wrapText="1"/>
    </xf>
    <xf numFmtId="0" fontId="23" fillId="0" borderId="15" xfId="34" applyFont="1" applyBorder="1" applyAlignment="1">
      <alignment horizontal="center" vertical="center" wrapText="1"/>
    </xf>
    <xf numFmtId="0" fontId="22" fillId="0" borderId="31" xfId="34" applyFont="1" applyBorder="1" applyAlignment="1">
      <alignment horizontal="center" vertical="center" wrapText="1"/>
    </xf>
    <xf numFmtId="0" fontId="22" fillId="0" borderId="12" xfId="34" applyFont="1" applyBorder="1" applyAlignment="1">
      <alignment horizontal="center" vertical="center" wrapText="1"/>
    </xf>
    <xf numFmtId="0" fontId="24" fillId="0" borderId="23" xfId="34" applyFont="1" applyBorder="1" applyAlignment="1">
      <alignment horizontal="center" vertical="center" wrapText="1"/>
    </xf>
    <xf numFmtId="0" fontId="24" fillId="0" borderId="54" xfId="34" applyFont="1" applyBorder="1" applyAlignment="1">
      <alignment horizontal="center" vertical="center" wrapText="1"/>
    </xf>
    <xf numFmtId="0" fontId="22" fillId="0" borderId="64" xfId="34" applyFont="1" applyBorder="1" applyAlignment="1">
      <alignment horizontal="center" vertical="center" wrapText="1"/>
    </xf>
    <xf numFmtId="0" fontId="22" fillId="0" borderId="65" xfId="34" applyFont="1" applyBorder="1" applyAlignment="1">
      <alignment horizontal="center" vertical="center" wrapText="1"/>
    </xf>
    <xf numFmtId="0" fontId="23" fillId="0" borderId="41" xfId="34" applyFont="1" applyBorder="1" applyAlignment="1">
      <alignment horizontal="center" vertical="center"/>
    </xf>
    <xf numFmtId="0" fontId="23" fillId="0" borderId="42" xfId="34" applyFont="1" applyBorder="1" applyAlignment="1">
      <alignment horizontal="center" vertical="center"/>
    </xf>
    <xf numFmtId="0" fontId="23" fillId="0" borderId="43" xfId="34" applyFont="1" applyBorder="1" applyAlignment="1">
      <alignment horizontal="center" vertical="center"/>
    </xf>
    <xf numFmtId="0" fontId="22" fillId="0" borderId="38" xfId="34" applyFont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0" fontId="22" fillId="22" borderId="41" xfId="34" applyFont="1" applyFill="1" applyBorder="1" applyAlignment="1">
      <alignment horizontal="center" vertical="center" wrapText="1"/>
    </xf>
    <xf numFmtId="0" fontId="22" fillId="22" borderId="43" xfId="34" applyFont="1" applyFill="1" applyBorder="1" applyAlignment="1">
      <alignment horizontal="center" vertical="center" wrapText="1"/>
    </xf>
    <xf numFmtId="0" fontId="22" fillId="25" borderId="34" xfId="34" applyFont="1" applyFill="1" applyBorder="1" applyAlignment="1">
      <alignment horizontal="center" vertical="center" wrapText="1"/>
    </xf>
    <xf numFmtId="0" fontId="22" fillId="25" borderId="38" xfId="34" applyFont="1" applyFill="1" applyBorder="1" applyAlignment="1">
      <alignment horizontal="center" vertical="center" wrapText="1"/>
    </xf>
    <xf numFmtId="0" fontId="22" fillId="22" borderId="13" xfId="34" applyFont="1" applyFill="1" applyBorder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0" fontId="22" fillId="25" borderId="64" xfId="34" applyFont="1" applyFill="1" applyBorder="1" applyAlignment="1">
      <alignment horizontal="center" vertical="center" wrapText="1"/>
    </xf>
    <xf numFmtId="0" fontId="22" fillId="25" borderId="65" xfId="34" applyFont="1" applyFill="1" applyBorder="1" applyAlignment="1">
      <alignment horizontal="center" vertical="center" wrapText="1"/>
    </xf>
    <xf numFmtId="0" fontId="22" fillId="25" borderId="68" xfId="34" applyFont="1" applyFill="1" applyBorder="1" applyAlignment="1">
      <alignment horizontal="center" vertical="center" wrapText="1"/>
    </xf>
    <xf numFmtId="0" fontId="23" fillId="0" borderId="69" xfId="34" applyFont="1" applyBorder="1" applyAlignment="1">
      <alignment horizontal="center" vertical="center" wrapText="1"/>
    </xf>
    <xf numFmtId="0" fontId="23" fillId="0" borderId="69" xfId="34" applyFont="1" applyBorder="1" applyAlignment="1">
      <alignment horizontal="center" wrapText="1"/>
    </xf>
    <xf numFmtId="0" fontId="22" fillId="0" borderId="66" xfId="34" applyFont="1" applyBorder="1" applyAlignment="1">
      <alignment horizontal="center" vertical="center" wrapText="1"/>
    </xf>
    <xf numFmtId="0" fontId="23" fillId="0" borderId="11" xfId="34" applyFont="1" applyBorder="1" applyAlignment="1">
      <alignment horizontal="center" vertical="center" wrapText="1"/>
    </xf>
    <xf numFmtId="0" fontId="23" fillId="0" borderId="26" xfId="34" applyFont="1" applyBorder="1" applyAlignment="1">
      <alignment horizontal="center" vertical="center" wrapText="1"/>
    </xf>
    <xf numFmtId="0" fontId="23" fillId="0" borderId="51" xfId="34" applyFont="1" applyBorder="1" applyAlignment="1">
      <alignment horizontal="center" wrapText="1"/>
    </xf>
    <xf numFmtId="0" fontId="23" fillId="0" borderId="10" xfId="34" applyFont="1" applyBorder="1" applyAlignment="1">
      <alignment horizontal="center" wrapText="1"/>
    </xf>
    <xf numFmtId="0" fontId="23" fillId="0" borderId="28" xfId="34" applyFont="1" applyBorder="1" applyAlignment="1">
      <alignment horizontal="center" wrapText="1"/>
    </xf>
    <xf numFmtId="0" fontId="23" fillId="0" borderId="36" xfId="34" applyFont="1" applyBorder="1" applyAlignment="1">
      <alignment horizontal="center" vertical="center" wrapText="1"/>
    </xf>
    <xf numFmtId="0" fontId="23" fillId="0" borderId="29" xfId="34" applyFont="1" applyBorder="1" applyAlignment="1">
      <alignment horizontal="center" vertical="center" wrapText="1"/>
    </xf>
    <xf numFmtId="0" fontId="23" fillId="0" borderId="14" xfId="34" applyFont="1" applyBorder="1" applyAlignment="1">
      <alignment horizontal="center" vertical="center" wrapText="1"/>
    </xf>
    <xf numFmtId="0" fontId="23" fillId="0" borderId="10" xfId="34" applyFont="1" applyBorder="1" applyAlignment="1">
      <alignment horizontal="center" vertical="center" wrapText="1"/>
    </xf>
    <xf numFmtId="0" fontId="23" fillId="0" borderId="16" xfId="34" applyFont="1" applyBorder="1" applyAlignment="1">
      <alignment horizontal="center" vertical="center" wrapText="1"/>
    </xf>
    <xf numFmtId="0" fontId="24" fillId="0" borderId="0" xfId="34" applyFont="1" applyAlignment="1">
      <alignment horizontal="center"/>
    </xf>
    <xf numFmtId="0" fontId="23" fillId="24" borderId="15" xfId="34" applyFont="1" applyFill="1" applyBorder="1" applyAlignment="1">
      <alignment horizontal="center" wrapText="1"/>
    </xf>
    <xf numFmtId="0" fontId="23" fillId="24" borderId="11" xfId="34" applyFont="1" applyFill="1" applyBorder="1" applyAlignment="1">
      <alignment horizontal="center" wrapText="1"/>
    </xf>
    <xf numFmtId="0" fontId="23" fillId="24" borderId="28" xfId="34" applyFont="1" applyFill="1" applyBorder="1" applyAlignment="1">
      <alignment horizontal="center" wrapText="1"/>
    </xf>
    <xf numFmtId="0" fontId="23" fillId="24" borderId="13" xfId="34" applyFont="1" applyFill="1" applyBorder="1" applyAlignment="1">
      <alignment horizontal="center" wrapText="1"/>
    </xf>
    <xf numFmtId="0" fontId="23" fillId="0" borderId="74" xfId="34" applyFont="1" applyBorder="1" applyAlignment="1">
      <alignment horizontal="center" vertical="center" wrapText="1"/>
    </xf>
    <xf numFmtId="0" fontId="23" fillId="0" borderId="27" xfId="34" applyFont="1" applyBorder="1" applyAlignment="1">
      <alignment horizontal="center" vertical="center" wrapText="1"/>
    </xf>
    <xf numFmtId="0" fontId="28" fillId="0" borderId="51" xfId="34" applyFont="1" applyBorder="1" applyAlignment="1">
      <alignment horizontal="center" vertical="center" wrapText="1"/>
    </xf>
    <xf numFmtId="0" fontId="28" fillId="0" borderId="15" xfId="34" applyFont="1" applyBorder="1" applyAlignment="1">
      <alignment horizontal="center" vertical="center" wrapText="1"/>
    </xf>
    <xf numFmtId="0" fontId="28" fillId="0" borderId="14" xfId="34" applyFont="1" applyBorder="1" applyAlignment="1">
      <alignment horizontal="center" vertical="center" wrapText="1"/>
    </xf>
    <xf numFmtId="0" fontId="28" fillId="0" borderId="10" xfId="34" applyFont="1" applyBorder="1" applyAlignment="1">
      <alignment horizontal="center" vertical="center" wrapText="1"/>
    </xf>
    <xf numFmtId="0" fontId="28" fillId="0" borderId="11" xfId="34" applyFont="1" applyBorder="1" applyAlignment="1">
      <alignment horizontal="center" vertical="center" wrapText="1"/>
    </xf>
    <xf numFmtId="0" fontId="28" fillId="0" borderId="16" xfId="34" applyFont="1" applyBorder="1" applyAlignment="1">
      <alignment horizontal="center" vertical="center" wrapText="1"/>
    </xf>
    <xf numFmtId="0" fontId="23" fillId="24" borderId="37" xfId="34" applyFont="1" applyFill="1" applyBorder="1" applyAlignment="1">
      <alignment horizontal="center" wrapText="1"/>
    </xf>
    <xf numFmtId="0" fontId="23" fillId="0" borderId="46" xfId="34" applyFont="1" applyBorder="1" applyAlignment="1">
      <alignment horizontal="center" vertic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</cellXfs>
  <cellStyles count="55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Normal_Sheet1" xfId="13" xr:uid="{00000000-0005-0000-0000-00000C000000}"/>
    <cellStyle name="Акцент1" xfId="14" builtinId="29" customBuiltin="1"/>
    <cellStyle name="Акцент2" xfId="15" builtinId="33" customBuiltin="1"/>
    <cellStyle name="Акцент3" xfId="16" builtinId="37" customBuiltin="1"/>
    <cellStyle name="Акцент4" xfId="17" builtinId="41" customBuiltin="1"/>
    <cellStyle name="Акцент5" xfId="18" builtinId="45" customBuiltin="1"/>
    <cellStyle name="Акцент6" xfId="19" builtinId="49" customBuiltin="1"/>
    <cellStyle name="Ввод " xfId="20" builtinId="20" customBuiltin="1"/>
    <cellStyle name="Вывод" xfId="21" builtinId="21" customBuiltin="1"/>
    <cellStyle name="Вычисление" xfId="22" builtinId="22" customBuiltin="1"/>
    <cellStyle name="Заголовок 1" xfId="23" builtinId="16" customBuiltin="1"/>
    <cellStyle name="Заголовок 2" xfId="24" builtinId="17" customBuiltin="1"/>
    <cellStyle name="Заголовок 3" xfId="25" builtinId="18" customBuiltin="1"/>
    <cellStyle name="Заголовок 4" xfId="26" builtinId="19" customBuiltin="1"/>
    <cellStyle name="Итог" xfId="27" builtinId="25" customBuiltin="1"/>
    <cellStyle name="Контрольная ячейка" xfId="28" builtinId="23" customBuiltin="1"/>
    <cellStyle name="Название" xfId="29" builtinId="15" customBuiltin="1"/>
    <cellStyle name="Нейтральный" xfId="30" builtinId="28" customBuiltin="1"/>
    <cellStyle name="Обычный" xfId="0" builtinId="0"/>
    <cellStyle name="Обычный 10" xfId="31" xr:uid="{00000000-0005-0000-0000-00001F000000}"/>
    <cellStyle name="Обычный 2" xfId="32" xr:uid="{00000000-0005-0000-0000-000020000000}"/>
    <cellStyle name="Обычный 3" xfId="33" xr:uid="{00000000-0005-0000-0000-000021000000}"/>
    <cellStyle name="Обычный_Книга1" xfId="34" xr:uid="{00000000-0005-0000-0000-000022000000}"/>
    <cellStyle name="Обычный_Приложение № 4 к Протоколу 10" xfId="35" xr:uid="{00000000-0005-0000-0000-000023000000}"/>
    <cellStyle name="Обычный_Шаблон 1-2016" xfId="36" xr:uid="{00000000-0005-0000-0000-000024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Примечание 2" xfId="40" xr:uid="{00000000-0005-0000-0000-000028000000}"/>
    <cellStyle name="Процентный" xfId="54" builtinId="5"/>
    <cellStyle name="Связанная ячейка" xfId="41" builtinId="24" customBuiltin="1"/>
    <cellStyle name="Текст предупреждения" xfId="42" builtinId="11" customBuiltin="1"/>
    <cellStyle name="Финансовый" xfId="43" builtinId="3"/>
    <cellStyle name="Финансовый 2" xfId="44" xr:uid="{00000000-0005-0000-0000-00002C000000}"/>
    <cellStyle name="Финансовый 2 2" xfId="45" xr:uid="{00000000-0005-0000-0000-00002D000000}"/>
    <cellStyle name="Финансовый 3" xfId="46" xr:uid="{00000000-0005-0000-0000-00002E000000}"/>
    <cellStyle name="Финансовый 3 2" xfId="47" xr:uid="{00000000-0005-0000-0000-00002F000000}"/>
    <cellStyle name="Финансовый 4" xfId="48" xr:uid="{00000000-0005-0000-0000-000030000000}"/>
    <cellStyle name="Финансовый 6" xfId="49" xr:uid="{00000000-0005-0000-0000-000031000000}"/>
    <cellStyle name="Финансовый 6 2" xfId="50" xr:uid="{00000000-0005-0000-0000-000032000000}"/>
    <cellStyle name="Финансовый 7" xfId="51" xr:uid="{00000000-0005-0000-0000-000033000000}"/>
    <cellStyle name="Финансовый 7 2" xfId="52" xr:uid="{00000000-0005-0000-0000-000034000000}"/>
    <cellStyle name="Хороший" xfId="53" builtinId="26" customBuiltin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5/&#1047;&#1072;&#1089;&#1077;&#1076;&#1072;&#1085;&#1080;&#1077;%205-2025/&#1064;&#1072;&#1073;&#1083;&#1086;&#1085;%205-202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4;&#1090;&#1095;&#1077;&#1090;&#1099;/1-&#1057;&#1052;&#1054;/2025/1-&#1057;&#1052;&#1054;/1-&#1057;&#1052;&#1054;%20&#1079;&#1072;%20&#1103;&#1085;&#1074;&#1072;&#1088;&#1100;-&#1072;&#1087;&#1088;&#1077;&#1083;&#1100;%20202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4;&#1072;&#1073;&#1083;&#1086;&#1085;%206-202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5/&#1047;&#1072;&#1089;&#1077;&#1076;&#1072;&#1085;&#1080;&#1077;%204-2025/&#1064;&#1072;&#1073;&#1083;&#1086;&#1085;%204-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"/>
      <sheetName val="Прил. к Протоколу Распред по МО"/>
      <sheetName val="ДС 2025"/>
      <sheetName val="План Ак+Стом (уменьш подуш)"/>
      <sheetName val="План диагн (уменьш подуш)"/>
      <sheetName val="ПЛАН диаг за ед 2025"/>
      <sheetName val="План 2025"/>
      <sheetName val="Прил 2,3"/>
      <sheetName val="СВОД"/>
      <sheetName val="410001"/>
      <sheetName val="410002"/>
      <sheetName val="410004"/>
      <sheetName val="410006"/>
      <sheetName val="410010"/>
      <sheetName val="410013"/>
      <sheetName val="410046"/>
      <sheetName val="410056"/>
      <sheetName val="410058"/>
      <sheetName val="410069"/>
      <sheetName val="410071"/>
      <sheetName val="410077"/>
      <sheetName val="410089"/>
      <sheetName val="410100"/>
      <sheetName val="410107"/>
      <sheetName val="410114"/>
      <sheetName val="410003"/>
      <sheetName val="410014"/>
      <sheetName val="410017"/>
      <sheetName val="410019"/>
      <sheetName val="410051"/>
      <sheetName val="410052"/>
      <sheetName val="410064"/>
      <sheetName val="410106"/>
      <sheetName val="410116"/>
      <sheetName val="410095"/>
      <sheetName val="410101"/>
      <sheetName val="410112"/>
      <sheetName val="410115"/>
      <sheetName val="410005"/>
      <sheetName val="410008"/>
      <sheetName val="410009"/>
      <sheetName val="410011"/>
      <sheetName val="410012"/>
      <sheetName val="410015"/>
      <sheetName val="410016"/>
      <sheetName val="410018"/>
      <sheetName val="410028"/>
      <sheetName val="410029"/>
      <sheetName val="410030"/>
      <sheetName val="410031"/>
      <sheetName val="410033"/>
      <sheetName val="410035"/>
      <sheetName val="410042"/>
      <sheetName val="410043"/>
      <sheetName val="410068"/>
      <sheetName val="410007"/>
      <sheetName val="410032"/>
      <sheetName val="410036"/>
      <sheetName val="410037"/>
      <sheetName val="410038"/>
      <sheetName val="410039"/>
      <sheetName val="410040"/>
      <sheetName val="410047"/>
      <sheetName val="резервы"/>
      <sheetName val="410092"/>
      <sheetName val="410,,,"/>
      <sheetName val="Нормативы по уровням"/>
    </sheetNames>
    <sheetDataSet>
      <sheetData sheetId="0"/>
      <sheetData sheetId="1">
        <row r="15">
          <cell r="T15">
            <v>6144</v>
          </cell>
        </row>
      </sheetData>
      <sheetData sheetId="2"/>
      <sheetData sheetId="3"/>
      <sheetData sheetId="4"/>
      <sheetData sheetId="5"/>
      <sheetData sheetId="6">
        <row r="9">
          <cell r="D9">
            <v>0</v>
          </cell>
          <cell r="E9">
            <v>0</v>
          </cell>
          <cell r="F9">
            <v>0</v>
          </cell>
          <cell r="G9"/>
          <cell r="H9">
            <v>0</v>
          </cell>
          <cell r="I9"/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/>
          <cell r="P9">
            <v>13318</v>
          </cell>
          <cell r="Q9">
            <v>40147.72</v>
          </cell>
          <cell r="R9">
            <v>398</v>
          </cell>
          <cell r="S9">
            <v>1871.8000000000002</v>
          </cell>
          <cell r="T9">
            <v>0</v>
          </cell>
          <cell r="U9">
            <v>0</v>
          </cell>
          <cell r="V9">
            <v>7832</v>
          </cell>
          <cell r="W9">
            <v>39963.65</v>
          </cell>
          <cell r="X9">
            <v>1976</v>
          </cell>
          <cell r="Y9">
            <v>13514.04</v>
          </cell>
          <cell r="AB9">
            <v>7120</v>
          </cell>
          <cell r="AC9">
            <v>49057.62717</v>
          </cell>
          <cell r="AE9">
            <v>12513</v>
          </cell>
          <cell r="AF9">
            <v>2966234.5</v>
          </cell>
          <cell r="AS9">
            <v>0</v>
          </cell>
          <cell r="AT9">
            <v>0</v>
          </cell>
          <cell r="AU9">
            <v>324</v>
          </cell>
          <cell r="AV9">
            <v>147727.32</v>
          </cell>
          <cell r="BI9">
            <v>1177</v>
          </cell>
          <cell r="BJ9">
            <v>155348.20000000004</v>
          </cell>
          <cell r="BQ9">
            <v>0</v>
          </cell>
          <cell r="BR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/>
          <cell r="H10">
            <v>0</v>
          </cell>
          <cell r="I10"/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/>
          <cell r="P10">
            <v>6007</v>
          </cell>
          <cell r="Q10">
            <v>6273.7300000000005</v>
          </cell>
          <cell r="R10">
            <v>60</v>
          </cell>
          <cell r="S10">
            <v>416.28</v>
          </cell>
          <cell r="T10">
            <v>0</v>
          </cell>
          <cell r="U10">
            <v>0</v>
          </cell>
          <cell r="V10">
            <v>4735</v>
          </cell>
          <cell r="W10">
            <v>20333.28</v>
          </cell>
          <cell r="X10">
            <v>4683</v>
          </cell>
          <cell r="Y10">
            <v>40545.61</v>
          </cell>
          <cell r="AB10">
            <v>1473</v>
          </cell>
          <cell r="AC10">
            <v>6300.1119999999992</v>
          </cell>
          <cell r="AE10">
            <v>3833</v>
          </cell>
          <cell r="AF10">
            <v>618522.32999999996</v>
          </cell>
          <cell r="AS10">
            <v>15</v>
          </cell>
          <cell r="AT10">
            <v>6527.08</v>
          </cell>
          <cell r="AU10">
            <v>13</v>
          </cell>
          <cell r="AV10">
            <v>10078.799999999999</v>
          </cell>
          <cell r="BI10">
            <v>871</v>
          </cell>
          <cell r="BJ10">
            <v>75489.649999999994</v>
          </cell>
          <cell r="BQ10">
            <v>80</v>
          </cell>
          <cell r="BR10">
            <v>11314.51</v>
          </cell>
        </row>
        <row r="11">
          <cell r="D11">
            <v>0</v>
          </cell>
          <cell r="E11">
            <v>0</v>
          </cell>
          <cell r="F11">
            <v>0</v>
          </cell>
          <cell r="G11"/>
          <cell r="H11">
            <v>0</v>
          </cell>
          <cell r="I11"/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/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13385</v>
          </cell>
          <cell r="Y11">
            <v>117788</v>
          </cell>
          <cell r="AB11">
            <v>0</v>
          </cell>
          <cell r="AC11">
            <v>0</v>
          </cell>
          <cell r="AE11">
            <v>0</v>
          </cell>
          <cell r="AF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BI11">
            <v>0</v>
          </cell>
          <cell r="BJ11">
            <v>0</v>
          </cell>
          <cell r="BQ11">
            <v>0</v>
          </cell>
          <cell r="BR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/>
          <cell r="H12">
            <v>0</v>
          </cell>
          <cell r="I12"/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/>
          <cell r="P12">
            <v>4147</v>
          </cell>
          <cell r="Q12">
            <v>2996.66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9943</v>
          </cell>
          <cell r="Y12">
            <v>64605.84</v>
          </cell>
          <cell r="AB12">
            <v>0</v>
          </cell>
          <cell r="AC12">
            <v>0</v>
          </cell>
          <cell r="AE12">
            <v>403</v>
          </cell>
          <cell r="AF12">
            <v>69830.16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BI12">
            <v>570</v>
          </cell>
          <cell r="BJ12">
            <v>47013.35</v>
          </cell>
          <cell r="BQ12">
            <v>0</v>
          </cell>
          <cell r="BR12">
            <v>0</v>
          </cell>
        </row>
        <row r="13">
          <cell r="D13">
            <v>0</v>
          </cell>
          <cell r="E13">
            <v>0</v>
          </cell>
          <cell r="F13">
            <v>542</v>
          </cell>
          <cell r="G13">
            <v>7025.37</v>
          </cell>
          <cell r="H13">
            <v>3641</v>
          </cell>
          <cell r="I13">
            <v>41821.83</v>
          </cell>
          <cell r="J13">
            <v>431</v>
          </cell>
          <cell r="K13">
            <v>2168.29</v>
          </cell>
          <cell r="L13">
            <v>1145</v>
          </cell>
          <cell r="M13">
            <v>8537.8799999999992</v>
          </cell>
          <cell r="N13">
            <v>1245</v>
          </cell>
          <cell r="O13">
            <v>10502.56</v>
          </cell>
          <cell r="P13">
            <v>21020</v>
          </cell>
          <cell r="Q13">
            <v>20571.010000000009</v>
          </cell>
          <cell r="R13">
            <v>6736</v>
          </cell>
          <cell r="S13">
            <v>35125.160000000003</v>
          </cell>
          <cell r="T13">
            <v>7850</v>
          </cell>
          <cell r="U13">
            <v>90194.540000000008</v>
          </cell>
          <cell r="V13">
            <v>1632</v>
          </cell>
          <cell r="W13">
            <v>6459.9400000000005</v>
          </cell>
          <cell r="X13">
            <v>10820</v>
          </cell>
          <cell r="Y13">
            <v>63439.63</v>
          </cell>
          <cell r="AB13">
            <v>3200</v>
          </cell>
          <cell r="AC13">
            <v>7271.68</v>
          </cell>
          <cell r="AE13">
            <v>0</v>
          </cell>
          <cell r="AF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BI13">
            <v>1191</v>
          </cell>
          <cell r="BJ13">
            <v>66478.91</v>
          </cell>
          <cell r="BQ13">
            <v>0</v>
          </cell>
          <cell r="BR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/>
          <cell r="H14">
            <v>0</v>
          </cell>
          <cell r="I14"/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/>
          <cell r="P14">
            <v>13724</v>
          </cell>
          <cell r="Q14">
            <v>18101.8</v>
          </cell>
          <cell r="R14">
            <v>0</v>
          </cell>
          <cell r="S14">
            <v>0</v>
          </cell>
          <cell r="T14">
            <v>6144</v>
          </cell>
          <cell r="U14">
            <v>86745.23</v>
          </cell>
          <cell r="V14">
            <v>0</v>
          </cell>
          <cell r="W14">
            <v>0</v>
          </cell>
          <cell r="X14">
            <v>7984</v>
          </cell>
          <cell r="Y14">
            <v>72500.679999999993</v>
          </cell>
          <cell r="AB14">
            <v>59524</v>
          </cell>
          <cell r="AC14">
            <v>289236.08999999997</v>
          </cell>
          <cell r="AE14">
            <v>2929</v>
          </cell>
          <cell r="AF14">
            <v>818448.66000000015</v>
          </cell>
          <cell r="AS14">
            <v>0</v>
          </cell>
          <cell r="AT14">
            <v>0</v>
          </cell>
          <cell r="AU14">
            <v>105</v>
          </cell>
          <cell r="AV14">
            <v>44069.929999999993</v>
          </cell>
          <cell r="BI14">
            <v>3174</v>
          </cell>
          <cell r="BJ14">
            <v>764360.2</v>
          </cell>
          <cell r="BQ14">
            <v>0</v>
          </cell>
          <cell r="BR14">
            <v>0</v>
          </cell>
        </row>
        <row r="15">
          <cell r="D15">
            <v>1341</v>
          </cell>
          <cell r="E15">
            <v>21451.86</v>
          </cell>
          <cell r="F15">
            <v>849</v>
          </cell>
          <cell r="G15">
            <v>8286.27</v>
          </cell>
          <cell r="H15">
            <v>1274</v>
          </cell>
          <cell r="I15">
            <v>15970.55</v>
          </cell>
          <cell r="J15">
            <v>145</v>
          </cell>
          <cell r="K15">
            <v>756.61</v>
          </cell>
          <cell r="L15">
            <v>386</v>
          </cell>
          <cell r="M15">
            <v>2561.69</v>
          </cell>
          <cell r="N15">
            <v>0</v>
          </cell>
          <cell r="O15"/>
          <cell r="P15">
            <v>12040</v>
          </cell>
          <cell r="Q15">
            <v>88077.11</v>
          </cell>
          <cell r="R15">
            <v>615</v>
          </cell>
          <cell r="S15">
            <v>3206.95</v>
          </cell>
          <cell r="T15">
            <v>717</v>
          </cell>
          <cell r="U15">
            <v>7153.6</v>
          </cell>
          <cell r="V15">
            <v>900</v>
          </cell>
          <cell r="W15">
            <v>3876.67</v>
          </cell>
          <cell r="X15">
            <v>6517</v>
          </cell>
          <cell r="Y15">
            <v>100394.75999999998</v>
          </cell>
          <cell r="AB15">
            <v>0</v>
          </cell>
          <cell r="AC15">
            <v>0</v>
          </cell>
          <cell r="AE15">
            <v>941</v>
          </cell>
          <cell r="AF15">
            <v>119917.20000000001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BI15">
            <v>279</v>
          </cell>
          <cell r="BJ15">
            <v>14695.68</v>
          </cell>
          <cell r="BQ15">
            <v>0</v>
          </cell>
          <cell r="BR15">
            <v>0</v>
          </cell>
        </row>
        <row r="16">
          <cell r="D16">
            <v>0</v>
          </cell>
          <cell r="E16">
            <v>0</v>
          </cell>
          <cell r="F16">
            <v>1205</v>
          </cell>
          <cell r="G16">
            <v>15619.13</v>
          </cell>
          <cell r="H16">
            <v>8093</v>
          </cell>
          <cell r="I16">
            <v>92964.13</v>
          </cell>
          <cell r="J16">
            <v>959</v>
          </cell>
          <cell r="K16">
            <v>4824.5600000000004</v>
          </cell>
          <cell r="L16">
            <v>2544</v>
          </cell>
          <cell r="M16">
            <v>19128.629999999997</v>
          </cell>
          <cell r="N16">
            <v>0</v>
          </cell>
          <cell r="O16"/>
          <cell r="P16">
            <v>30906</v>
          </cell>
          <cell r="Q16">
            <v>13717.890000000007</v>
          </cell>
          <cell r="R16">
            <v>4388</v>
          </cell>
          <cell r="S16">
            <v>22881.43</v>
          </cell>
          <cell r="T16">
            <v>5112</v>
          </cell>
          <cell r="U16">
            <v>47760.26</v>
          </cell>
          <cell r="V16">
            <v>3625</v>
          </cell>
          <cell r="W16">
            <v>14636.68</v>
          </cell>
          <cell r="X16">
            <v>23260</v>
          </cell>
          <cell r="Y16">
            <v>70990.420000000013</v>
          </cell>
          <cell r="AB16">
            <v>795</v>
          </cell>
          <cell r="AC16">
            <v>2566.79</v>
          </cell>
          <cell r="AE16">
            <v>3289</v>
          </cell>
          <cell r="AF16">
            <v>438380.58999999997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BI16">
            <v>274</v>
          </cell>
          <cell r="BJ16">
            <v>16855.41</v>
          </cell>
          <cell r="BQ16">
            <v>0</v>
          </cell>
          <cell r="BR16">
            <v>0</v>
          </cell>
        </row>
        <row r="17">
          <cell r="D17">
            <v>0</v>
          </cell>
          <cell r="E17">
            <v>0</v>
          </cell>
          <cell r="F17">
            <v>1973</v>
          </cell>
          <cell r="G17">
            <v>25573.89</v>
          </cell>
          <cell r="H17">
            <v>13250</v>
          </cell>
          <cell r="I17">
            <v>152202.03</v>
          </cell>
          <cell r="J17">
            <v>1570</v>
          </cell>
          <cell r="K17">
            <v>7898.4</v>
          </cell>
          <cell r="L17">
            <v>4164</v>
          </cell>
          <cell r="M17">
            <v>27822.969999999998</v>
          </cell>
          <cell r="N17">
            <v>0</v>
          </cell>
          <cell r="O17"/>
          <cell r="P17">
            <v>44675</v>
          </cell>
          <cell r="Q17">
            <v>31014.779999999995</v>
          </cell>
          <cell r="R17">
            <v>5818</v>
          </cell>
          <cell r="S17">
            <v>30338.240000000002</v>
          </cell>
          <cell r="T17">
            <v>6778</v>
          </cell>
          <cell r="U17">
            <v>60586.239999999998</v>
          </cell>
          <cell r="V17">
            <v>2393</v>
          </cell>
          <cell r="W17">
            <v>10102.579999999998</v>
          </cell>
          <cell r="X17">
            <v>19227</v>
          </cell>
          <cell r="Y17">
            <v>98603.550000000032</v>
          </cell>
          <cell r="AB17">
            <v>4762</v>
          </cell>
          <cell r="AC17">
            <v>21713.920000000002</v>
          </cell>
          <cell r="AE17">
            <v>5809</v>
          </cell>
          <cell r="AF17">
            <v>949656.5</v>
          </cell>
          <cell r="AS17">
            <v>0</v>
          </cell>
          <cell r="AT17">
            <v>0</v>
          </cell>
          <cell r="AU17">
            <v>5</v>
          </cell>
          <cell r="AV17">
            <v>3240.09</v>
          </cell>
          <cell r="BI17">
            <v>295</v>
          </cell>
          <cell r="BJ17">
            <v>17674.04</v>
          </cell>
          <cell r="BQ17">
            <v>124</v>
          </cell>
          <cell r="BR17">
            <v>10187.18</v>
          </cell>
        </row>
        <row r="18">
          <cell r="D18">
            <v>0</v>
          </cell>
          <cell r="E18">
            <v>0</v>
          </cell>
          <cell r="F18">
            <v>0</v>
          </cell>
          <cell r="G18"/>
          <cell r="H18">
            <v>0</v>
          </cell>
          <cell r="I18"/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/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AB18">
            <v>0</v>
          </cell>
          <cell r="AC18">
            <v>0</v>
          </cell>
          <cell r="AE18">
            <v>913</v>
          </cell>
          <cell r="AF18">
            <v>149234.18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BI18">
            <v>0</v>
          </cell>
          <cell r="BJ18">
            <v>0</v>
          </cell>
          <cell r="BQ18">
            <v>0</v>
          </cell>
          <cell r="BR18">
            <v>0</v>
          </cell>
        </row>
        <row r="19">
          <cell r="D19">
            <v>0</v>
          </cell>
          <cell r="E19">
            <v>0</v>
          </cell>
          <cell r="F19">
            <v>2825</v>
          </cell>
          <cell r="G19">
            <v>36617.449999999997</v>
          </cell>
          <cell r="H19">
            <v>18975</v>
          </cell>
          <cell r="I19">
            <v>217963</v>
          </cell>
          <cell r="J19">
            <v>2248</v>
          </cell>
          <cell r="K19">
            <v>11309.3</v>
          </cell>
          <cell r="L19">
            <v>5964</v>
          </cell>
          <cell r="M19">
            <v>38507.410000000003</v>
          </cell>
          <cell r="N19">
            <v>0</v>
          </cell>
          <cell r="O19"/>
          <cell r="P19">
            <v>29954</v>
          </cell>
          <cell r="Q19">
            <v>10349.220000000008</v>
          </cell>
          <cell r="R19">
            <v>11336</v>
          </cell>
          <cell r="S19">
            <v>58993.049999999996</v>
          </cell>
          <cell r="T19">
            <v>12997</v>
          </cell>
          <cell r="U19">
            <v>116887.59</v>
          </cell>
          <cell r="V19">
            <v>19130</v>
          </cell>
          <cell r="W19">
            <v>88293.659999999989</v>
          </cell>
          <cell r="X19">
            <v>37988</v>
          </cell>
          <cell r="Y19">
            <v>94548.53</v>
          </cell>
          <cell r="AB19">
            <v>1440</v>
          </cell>
          <cell r="AC19">
            <v>3808.91</v>
          </cell>
          <cell r="AE19">
            <v>0</v>
          </cell>
          <cell r="AF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BI19">
            <v>1000</v>
          </cell>
          <cell r="BJ19">
            <v>52622.770000000004</v>
          </cell>
          <cell r="BQ19">
            <v>0</v>
          </cell>
          <cell r="BR19">
            <v>0</v>
          </cell>
        </row>
        <row r="20">
          <cell r="D20">
            <v>0</v>
          </cell>
          <cell r="E20">
            <v>0</v>
          </cell>
          <cell r="F20">
            <v>3451</v>
          </cell>
          <cell r="G20">
            <v>44731.62</v>
          </cell>
          <cell r="H20">
            <v>23176</v>
          </cell>
          <cell r="I20">
            <v>265720.96000000002</v>
          </cell>
          <cell r="J20">
            <v>2746</v>
          </cell>
          <cell r="K20">
            <v>13814.65</v>
          </cell>
          <cell r="L20">
            <v>7285</v>
          </cell>
          <cell r="M20">
            <v>48286.94</v>
          </cell>
          <cell r="N20">
            <v>0</v>
          </cell>
          <cell r="O20"/>
          <cell r="P20">
            <v>42420</v>
          </cell>
          <cell r="Q20">
            <v>23647.86</v>
          </cell>
          <cell r="R20">
            <v>12748</v>
          </cell>
          <cell r="S20">
            <v>66087.709999999992</v>
          </cell>
          <cell r="T20">
            <v>14116</v>
          </cell>
          <cell r="U20">
            <v>119032.65</v>
          </cell>
          <cell r="V20">
            <v>10828</v>
          </cell>
          <cell r="W20">
            <v>44967.49</v>
          </cell>
          <cell r="X20">
            <v>26216</v>
          </cell>
          <cell r="Y20">
            <v>102149.86000000002</v>
          </cell>
          <cell r="AB20">
            <v>1554</v>
          </cell>
          <cell r="AC20">
            <v>4642.6499999999996</v>
          </cell>
          <cell r="AE20">
            <v>0</v>
          </cell>
          <cell r="AF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BI20">
            <v>1172</v>
          </cell>
          <cell r="BJ20">
            <v>73364.569999999992</v>
          </cell>
          <cell r="BQ20">
            <v>192</v>
          </cell>
          <cell r="BR20">
            <v>18122.760000000002</v>
          </cell>
        </row>
        <row r="21">
          <cell r="D21">
            <v>0</v>
          </cell>
          <cell r="E21">
            <v>0</v>
          </cell>
          <cell r="F21">
            <v>0</v>
          </cell>
          <cell r="G21"/>
          <cell r="H21">
            <v>0</v>
          </cell>
          <cell r="I21"/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/>
          <cell r="P21">
            <v>19750</v>
          </cell>
          <cell r="Q21">
            <v>22692.43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250</v>
          </cell>
          <cell r="W21">
            <v>1100.1500000000001</v>
          </cell>
          <cell r="X21">
            <v>5508</v>
          </cell>
          <cell r="Y21">
            <v>52332.83</v>
          </cell>
          <cell r="AB21">
            <v>2000</v>
          </cell>
          <cell r="AC21">
            <v>3750</v>
          </cell>
          <cell r="AE21">
            <v>3660</v>
          </cell>
          <cell r="AF21">
            <v>662353.03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BI21">
            <v>819</v>
          </cell>
          <cell r="BJ21">
            <v>44923.770000000004</v>
          </cell>
          <cell r="BQ21">
            <v>0</v>
          </cell>
          <cell r="BR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/>
          <cell r="H22">
            <v>0</v>
          </cell>
          <cell r="I22"/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/>
          <cell r="P22">
            <v>500</v>
          </cell>
          <cell r="Q22">
            <v>338.34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7149</v>
          </cell>
          <cell r="W22">
            <v>16570.599999999999</v>
          </cell>
          <cell r="X22">
            <v>16900</v>
          </cell>
          <cell r="Y22">
            <v>121680</v>
          </cell>
          <cell r="AB22">
            <v>0</v>
          </cell>
          <cell r="AC22">
            <v>0</v>
          </cell>
          <cell r="AE22">
            <v>0</v>
          </cell>
          <cell r="AF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BI22">
            <v>0</v>
          </cell>
          <cell r="BJ22">
            <v>0</v>
          </cell>
          <cell r="BQ22">
            <v>0</v>
          </cell>
          <cell r="BR22">
            <v>0</v>
          </cell>
        </row>
        <row r="23">
          <cell r="D23">
            <v>0</v>
          </cell>
          <cell r="E23">
            <v>0</v>
          </cell>
          <cell r="F23">
            <v>29437</v>
          </cell>
          <cell r="G23">
            <v>248268.13</v>
          </cell>
          <cell r="H23">
            <v>355</v>
          </cell>
          <cell r="I23">
            <v>9857.42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788</v>
          </cell>
          <cell r="O23">
            <v>6647.4</v>
          </cell>
          <cell r="P23">
            <v>143729</v>
          </cell>
          <cell r="Q23">
            <v>141826.12999999995</v>
          </cell>
          <cell r="R23">
            <v>88</v>
          </cell>
          <cell r="S23">
            <v>610.54</v>
          </cell>
          <cell r="T23">
            <v>70</v>
          </cell>
          <cell r="U23">
            <v>722.37</v>
          </cell>
          <cell r="V23">
            <v>36286</v>
          </cell>
          <cell r="W23">
            <v>150691.76999999999</v>
          </cell>
          <cell r="X23">
            <v>49038</v>
          </cell>
          <cell r="Y23">
            <v>341139.6</v>
          </cell>
          <cell r="AB23">
            <v>1614</v>
          </cell>
          <cell r="AC23">
            <v>3691</v>
          </cell>
          <cell r="AE23">
            <v>0</v>
          </cell>
          <cell r="AF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BI23">
            <v>432</v>
          </cell>
          <cell r="BJ23">
            <v>33797.71</v>
          </cell>
          <cell r="BQ23">
            <v>138</v>
          </cell>
          <cell r="BR23">
            <v>18321.8</v>
          </cell>
        </row>
        <row r="24">
          <cell r="D24">
            <v>0</v>
          </cell>
          <cell r="E24">
            <v>0</v>
          </cell>
          <cell r="F24">
            <v>5993</v>
          </cell>
          <cell r="G24">
            <v>50544.24</v>
          </cell>
          <cell r="H24">
            <v>120</v>
          </cell>
          <cell r="I24">
            <v>3831.9034999999999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/>
          <cell r="P24">
            <v>42447</v>
          </cell>
          <cell r="Q24">
            <v>81595.699999999983</v>
          </cell>
          <cell r="R24">
            <v>0</v>
          </cell>
          <cell r="S24">
            <v>0</v>
          </cell>
          <cell r="T24">
            <v>40</v>
          </cell>
          <cell r="U24">
            <v>412.78</v>
          </cell>
          <cell r="V24">
            <v>8000</v>
          </cell>
          <cell r="W24">
            <v>33223.120000000003</v>
          </cell>
          <cell r="X24">
            <v>11547</v>
          </cell>
          <cell r="Y24">
            <v>116239.97</v>
          </cell>
          <cell r="AB24">
            <v>922</v>
          </cell>
          <cell r="AC24">
            <v>3785.0200000000004</v>
          </cell>
          <cell r="AE24">
            <v>0</v>
          </cell>
          <cell r="AF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BI24">
            <v>147</v>
          </cell>
          <cell r="BJ24">
            <v>11651.249999999998</v>
          </cell>
          <cell r="BQ24">
            <v>44</v>
          </cell>
          <cell r="BR24">
            <v>5758.06</v>
          </cell>
        </row>
        <row r="25">
          <cell r="D25">
            <v>0</v>
          </cell>
          <cell r="E25">
            <v>0</v>
          </cell>
          <cell r="F25">
            <v>0</v>
          </cell>
          <cell r="G25"/>
          <cell r="H25">
            <v>0</v>
          </cell>
          <cell r="I25"/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/>
          <cell r="P25">
            <v>230</v>
          </cell>
          <cell r="Q25">
            <v>155.63999999999999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546</v>
          </cell>
          <cell r="W25">
            <v>1332.23</v>
          </cell>
          <cell r="X25">
            <v>16538</v>
          </cell>
          <cell r="Y25">
            <v>162494.39999999999</v>
          </cell>
          <cell r="AB25">
            <v>0</v>
          </cell>
          <cell r="AC25">
            <v>0</v>
          </cell>
          <cell r="AE25">
            <v>0</v>
          </cell>
          <cell r="AF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BI25">
            <v>0</v>
          </cell>
          <cell r="BJ25">
            <v>0</v>
          </cell>
          <cell r="BQ25">
            <v>0</v>
          </cell>
          <cell r="BR25">
            <v>0</v>
          </cell>
        </row>
        <row r="26">
          <cell r="D26">
            <v>0</v>
          </cell>
          <cell r="E26">
            <v>0</v>
          </cell>
          <cell r="F26">
            <v>15302</v>
          </cell>
          <cell r="G26">
            <v>146125.99</v>
          </cell>
          <cell r="H26">
            <v>25582</v>
          </cell>
          <cell r="I26">
            <v>298118.58</v>
          </cell>
          <cell r="J26">
            <v>2999</v>
          </cell>
          <cell r="K26">
            <v>15087.45</v>
          </cell>
          <cell r="L26">
            <v>7958</v>
          </cell>
          <cell r="M26">
            <v>53191.74</v>
          </cell>
          <cell r="N26">
            <v>0</v>
          </cell>
          <cell r="O26"/>
          <cell r="P26">
            <v>111441</v>
          </cell>
          <cell r="Q26">
            <v>219349.37000000005</v>
          </cell>
          <cell r="R26">
            <v>7729</v>
          </cell>
          <cell r="S26">
            <v>40100.57</v>
          </cell>
          <cell r="T26">
            <v>8656</v>
          </cell>
          <cell r="U26">
            <v>83270.350000000006</v>
          </cell>
          <cell r="V26">
            <v>8605</v>
          </cell>
          <cell r="W26">
            <v>40297.800000000003</v>
          </cell>
          <cell r="X26">
            <v>53064</v>
          </cell>
          <cell r="Y26">
            <v>410903.12</v>
          </cell>
          <cell r="AB26">
            <v>4586</v>
          </cell>
          <cell r="AC26">
            <v>18779.071974210528</v>
          </cell>
          <cell r="AE26">
            <v>5524</v>
          </cell>
          <cell r="AF26">
            <v>959461.72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BI26">
            <v>813</v>
          </cell>
          <cell r="BJ26">
            <v>57454.180000000008</v>
          </cell>
          <cell r="BQ26">
            <v>0</v>
          </cell>
          <cell r="BR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/>
          <cell r="H27">
            <v>0</v>
          </cell>
          <cell r="I27"/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/>
          <cell r="P27">
            <v>1000</v>
          </cell>
          <cell r="Q27">
            <v>676.68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450</v>
          </cell>
          <cell r="W27">
            <v>1043.05</v>
          </cell>
          <cell r="X27">
            <v>17271</v>
          </cell>
          <cell r="Y27">
            <v>207252</v>
          </cell>
          <cell r="AB27">
            <v>0</v>
          </cell>
          <cell r="AC27">
            <v>0</v>
          </cell>
          <cell r="AE27">
            <v>0</v>
          </cell>
          <cell r="AF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BI27">
            <v>0</v>
          </cell>
          <cell r="BJ27">
            <v>0</v>
          </cell>
          <cell r="BQ27">
            <v>0</v>
          </cell>
          <cell r="BR27">
            <v>0</v>
          </cell>
        </row>
        <row r="28">
          <cell r="D28">
            <v>1950</v>
          </cell>
          <cell r="E28">
            <v>45963.23</v>
          </cell>
          <cell r="F28">
            <v>1675</v>
          </cell>
          <cell r="G28">
            <v>16345.5</v>
          </cell>
          <cell r="H28">
            <v>3343</v>
          </cell>
          <cell r="I28">
            <v>39247.68</v>
          </cell>
          <cell r="J28">
            <v>390</v>
          </cell>
          <cell r="K28">
            <v>1962.02</v>
          </cell>
          <cell r="L28">
            <v>1034</v>
          </cell>
          <cell r="M28">
            <v>6747.2300000000005</v>
          </cell>
          <cell r="N28">
            <v>0</v>
          </cell>
          <cell r="O28"/>
          <cell r="P28">
            <v>27839</v>
          </cell>
          <cell r="Q28">
            <v>50350.259999999995</v>
          </cell>
          <cell r="R28">
            <v>1002</v>
          </cell>
          <cell r="S28">
            <v>5224.9799999999996</v>
          </cell>
          <cell r="T28">
            <v>1167</v>
          </cell>
          <cell r="U28">
            <v>10038.529999999999</v>
          </cell>
          <cell r="V28">
            <v>1300</v>
          </cell>
          <cell r="W28">
            <v>5022.1000000000004</v>
          </cell>
          <cell r="X28">
            <v>12900</v>
          </cell>
          <cell r="Y28">
            <v>98158.98</v>
          </cell>
          <cell r="AB28">
            <v>0</v>
          </cell>
          <cell r="AC28">
            <v>0</v>
          </cell>
          <cell r="AE28">
            <v>1202</v>
          </cell>
          <cell r="AF28">
            <v>178007.08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BI28">
            <v>1145</v>
          </cell>
          <cell r="BJ28">
            <v>65136.89</v>
          </cell>
          <cell r="BQ28">
            <v>0</v>
          </cell>
          <cell r="BR28">
            <v>0</v>
          </cell>
        </row>
        <row r="29">
          <cell r="D29">
            <v>1912</v>
          </cell>
          <cell r="E29">
            <v>28756.55</v>
          </cell>
          <cell r="F29">
            <v>833</v>
          </cell>
          <cell r="G29">
            <v>8080.46</v>
          </cell>
          <cell r="H29">
            <v>1588</v>
          </cell>
          <cell r="I29">
            <v>18613.510000000002</v>
          </cell>
          <cell r="J29">
            <v>185</v>
          </cell>
          <cell r="K29">
            <v>930.7</v>
          </cell>
          <cell r="L29">
            <v>492</v>
          </cell>
          <cell r="M29">
            <v>3036.61</v>
          </cell>
          <cell r="N29">
            <v>0</v>
          </cell>
          <cell r="O29"/>
          <cell r="P29">
            <v>6136</v>
          </cell>
          <cell r="Q29">
            <v>47512.970000000016</v>
          </cell>
          <cell r="R29">
            <v>507</v>
          </cell>
          <cell r="S29">
            <v>2643.78</v>
          </cell>
          <cell r="T29">
            <v>591</v>
          </cell>
          <cell r="U29">
            <v>5411.01</v>
          </cell>
          <cell r="V29">
            <v>560</v>
          </cell>
          <cell r="W29">
            <v>2314.6099999999997</v>
          </cell>
          <cell r="X29">
            <v>3290</v>
          </cell>
          <cell r="Y29">
            <v>51902.409999999996</v>
          </cell>
          <cell r="AB29">
            <v>0</v>
          </cell>
          <cell r="AC29">
            <v>0</v>
          </cell>
          <cell r="AE29">
            <v>366</v>
          </cell>
          <cell r="AF29">
            <v>47087.259999999995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BI29">
            <v>177</v>
          </cell>
          <cell r="BJ29">
            <v>9953.5400000000009</v>
          </cell>
          <cell r="BQ29">
            <v>0</v>
          </cell>
          <cell r="BR29">
            <v>0</v>
          </cell>
        </row>
        <row r="30">
          <cell r="D30">
            <v>360</v>
          </cell>
          <cell r="E30">
            <v>22764.65</v>
          </cell>
          <cell r="F30">
            <v>742</v>
          </cell>
          <cell r="G30">
            <v>7149.96</v>
          </cell>
          <cell r="H30">
            <v>1341</v>
          </cell>
          <cell r="I30">
            <v>15686.39</v>
          </cell>
          <cell r="J30">
            <v>158</v>
          </cell>
          <cell r="K30">
            <v>794.87</v>
          </cell>
          <cell r="L30">
            <v>416</v>
          </cell>
          <cell r="M30">
            <v>2587.17</v>
          </cell>
          <cell r="N30">
            <v>0</v>
          </cell>
          <cell r="O30"/>
          <cell r="P30">
            <v>3623</v>
          </cell>
          <cell r="Q30">
            <v>41472.559999999976</v>
          </cell>
          <cell r="R30">
            <v>358</v>
          </cell>
          <cell r="S30">
            <v>1866.81</v>
          </cell>
          <cell r="T30">
            <v>417</v>
          </cell>
          <cell r="U30">
            <v>4011.2</v>
          </cell>
          <cell r="V30">
            <v>114</v>
          </cell>
          <cell r="W30">
            <v>473.41999999999996</v>
          </cell>
          <cell r="X30">
            <v>1766</v>
          </cell>
          <cell r="Y30">
            <v>39638.14</v>
          </cell>
          <cell r="AB30">
            <v>5</v>
          </cell>
          <cell r="AC30">
            <v>19.420000000000002</v>
          </cell>
          <cell r="AE30">
            <v>382</v>
          </cell>
          <cell r="AF30">
            <v>51871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BI30">
            <v>268</v>
          </cell>
          <cell r="BJ30">
            <v>15309.77</v>
          </cell>
          <cell r="BQ30">
            <v>0</v>
          </cell>
          <cell r="BR30">
            <v>0</v>
          </cell>
        </row>
        <row r="31">
          <cell r="D31">
            <v>737</v>
          </cell>
          <cell r="E31">
            <v>30404.91</v>
          </cell>
          <cell r="F31">
            <v>1276</v>
          </cell>
          <cell r="G31">
            <v>11880.06</v>
          </cell>
          <cell r="H31">
            <v>1686</v>
          </cell>
          <cell r="I31">
            <v>19774.939999999999</v>
          </cell>
          <cell r="J31">
            <v>197</v>
          </cell>
          <cell r="K31">
            <v>991.07</v>
          </cell>
          <cell r="L31">
            <v>522</v>
          </cell>
          <cell r="M31">
            <v>3751.28</v>
          </cell>
          <cell r="N31">
            <v>0</v>
          </cell>
          <cell r="O31"/>
          <cell r="P31">
            <v>12171</v>
          </cell>
          <cell r="Q31">
            <v>13909.390000000001</v>
          </cell>
          <cell r="R31">
            <v>703</v>
          </cell>
          <cell r="S31">
            <v>3665.83</v>
          </cell>
          <cell r="T31">
            <v>819</v>
          </cell>
          <cell r="U31">
            <v>7878.11</v>
          </cell>
          <cell r="V31">
            <v>260</v>
          </cell>
          <cell r="W31">
            <v>1070.58</v>
          </cell>
          <cell r="X31">
            <v>5442</v>
          </cell>
          <cell r="Y31">
            <v>36304.31</v>
          </cell>
          <cell r="AB31">
            <v>0</v>
          </cell>
          <cell r="AC31">
            <v>0</v>
          </cell>
          <cell r="AE31">
            <v>603</v>
          </cell>
          <cell r="AF31">
            <v>89728.67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BI31">
            <v>282</v>
          </cell>
          <cell r="BJ31">
            <v>16666.61</v>
          </cell>
          <cell r="BQ31">
            <v>0</v>
          </cell>
          <cell r="BR31">
            <v>0</v>
          </cell>
        </row>
        <row r="32">
          <cell r="D32">
            <v>542</v>
          </cell>
          <cell r="E32">
            <v>13741.46</v>
          </cell>
          <cell r="F32">
            <v>369</v>
          </cell>
          <cell r="G32">
            <v>3605.66</v>
          </cell>
          <cell r="H32">
            <v>734</v>
          </cell>
          <cell r="I32">
            <v>8431.56</v>
          </cell>
          <cell r="J32">
            <v>87</v>
          </cell>
          <cell r="K32">
            <v>437.68</v>
          </cell>
          <cell r="L32">
            <v>231</v>
          </cell>
          <cell r="M32">
            <v>1413.99</v>
          </cell>
          <cell r="N32">
            <v>0</v>
          </cell>
          <cell r="O32"/>
          <cell r="P32">
            <v>1762</v>
          </cell>
          <cell r="Q32">
            <v>57720.639999999999</v>
          </cell>
          <cell r="R32">
            <v>237</v>
          </cell>
          <cell r="S32">
            <v>1235.8499999999999</v>
          </cell>
          <cell r="T32">
            <v>276</v>
          </cell>
          <cell r="U32">
            <v>2275.7999999999997</v>
          </cell>
          <cell r="V32">
            <v>440</v>
          </cell>
          <cell r="W32">
            <v>1524.88</v>
          </cell>
          <cell r="X32">
            <v>1420</v>
          </cell>
          <cell r="Y32">
            <v>49047.35</v>
          </cell>
          <cell r="AB32">
            <v>0</v>
          </cell>
          <cell r="AC32">
            <v>0</v>
          </cell>
          <cell r="AE32">
            <v>314</v>
          </cell>
          <cell r="AF32">
            <v>46671.54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BI32">
            <v>167</v>
          </cell>
          <cell r="BJ32">
            <v>9651.41</v>
          </cell>
          <cell r="BQ32">
            <v>0</v>
          </cell>
          <cell r="BR32">
            <v>0</v>
          </cell>
        </row>
        <row r="33">
          <cell r="D33">
            <v>569</v>
          </cell>
          <cell r="E33">
            <v>15933.39</v>
          </cell>
          <cell r="F33">
            <v>538</v>
          </cell>
          <cell r="G33">
            <v>5117.0200000000004</v>
          </cell>
          <cell r="H33">
            <v>884</v>
          </cell>
          <cell r="I33">
            <v>10562.56</v>
          </cell>
          <cell r="J33">
            <v>102</v>
          </cell>
          <cell r="K33">
            <v>513.14</v>
          </cell>
          <cell r="L33">
            <v>270</v>
          </cell>
          <cell r="M33">
            <v>1720.05</v>
          </cell>
          <cell r="N33">
            <v>0</v>
          </cell>
          <cell r="O33"/>
          <cell r="P33">
            <v>4242</v>
          </cell>
          <cell r="Q33">
            <v>24920.219999999998</v>
          </cell>
          <cell r="R33">
            <v>136</v>
          </cell>
          <cell r="S33">
            <v>709.18</v>
          </cell>
          <cell r="T33">
            <v>159</v>
          </cell>
          <cell r="U33">
            <v>1529.45</v>
          </cell>
          <cell r="V33">
            <v>12</v>
          </cell>
          <cell r="W33">
            <v>49.83</v>
          </cell>
          <cell r="X33">
            <v>2502</v>
          </cell>
          <cell r="Y33">
            <v>31012.010000000002</v>
          </cell>
          <cell r="AB33">
            <v>0</v>
          </cell>
          <cell r="AC33">
            <v>0</v>
          </cell>
          <cell r="AE33">
            <v>245</v>
          </cell>
          <cell r="AF33">
            <v>28875.440000000002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BI33">
            <v>236</v>
          </cell>
          <cell r="BJ33">
            <v>14524.36</v>
          </cell>
          <cell r="BQ33">
            <v>0</v>
          </cell>
          <cell r="BR33">
            <v>0</v>
          </cell>
        </row>
        <row r="34">
          <cell r="D34">
            <v>4942</v>
          </cell>
          <cell r="E34">
            <v>134707.37</v>
          </cell>
          <cell r="F34">
            <v>5965</v>
          </cell>
          <cell r="G34">
            <v>55633.08</v>
          </cell>
          <cell r="H34">
            <v>7986</v>
          </cell>
          <cell r="I34">
            <v>93148.12999999999</v>
          </cell>
          <cell r="J34">
            <v>932</v>
          </cell>
          <cell r="K34">
            <v>4688.7299999999996</v>
          </cell>
          <cell r="L34">
            <v>2482</v>
          </cell>
          <cell r="M34">
            <v>17627.86</v>
          </cell>
          <cell r="N34">
            <v>0</v>
          </cell>
          <cell r="O34"/>
          <cell r="P34">
            <v>47222</v>
          </cell>
          <cell r="Q34">
            <v>50904.669999999991</v>
          </cell>
          <cell r="R34">
            <v>2135</v>
          </cell>
          <cell r="S34">
            <v>11133.06</v>
          </cell>
          <cell r="T34">
            <v>2487</v>
          </cell>
          <cell r="U34">
            <v>23429.68</v>
          </cell>
          <cell r="V34">
            <v>2281</v>
          </cell>
          <cell r="W34">
            <v>9252.1899999999987</v>
          </cell>
          <cell r="X34">
            <v>25685</v>
          </cell>
          <cell r="Y34">
            <v>170827.32</v>
          </cell>
          <cell r="AB34">
            <v>791</v>
          </cell>
          <cell r="AC34">
            <v>2110.67</v>
          </cell>
          <cell r="AE34">
            <v>1678</v>
          </cell>
          <cell r="AF34">
            <v>309776.82999999996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BI34">
            <v>481</v>
          </cell>
          <cell r="BJ34">
            <v>37151.899999999994</v>
          </cell>
          <cell r="BQ34">
            <v>0</v>
          </cell>
          <cell r="BR34">
            <v>0</v>
          </cell>
        </row>
        <row r="35">
          <cell r="D35">
            <v>0</v>
          </cell>
          <cell r="E35">
            <v>0</v>
          </cell>
          <cell r="F35">
            <v>113</v>
          </cell>
          <cell r="G35">
            <v>1023.95</v>
          </cell>
          <cell r="H35">
            <v>3</v>
          </cell>
          <cell r="I35">
            <v>89.51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/>
          <cell r="P35">
            <v>1508</v>
          </cell>
          <cell r="Q35">
            <v>22916.910000000011</v>
          </cell>
          <cell r="R35">
            <v>87</v>
          </cell>
          <cell r="S35">
            <v>453.67</v>
          </cell>
          <cell r="T35">
            <v>101</v>
          </cell>
          <cell r="U35">
            <v>1043.8399999999999</v>
          </cell>
          <cell r="V35">
            <v>0</v>
          </cell>
          <cell r="W35">
            <v>0</v>
          </cell>
          <cell r="X35">
            <v>589</v>
          </cell>
          <cell r="Y35">
            <v>19914.11</v>
          </cell>
          <cell r="AB35">
            <v>0</v>
          </cell>
          <cell r="AC35">
            <v>0</v>
          </cell>
          <cell r="AE35">
            <v>64</v>
          </cell>
          <cell r="AF35">
            <v>21829.949999999997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BI35">
            <v>39</v>
          </cell>
          <cell r="BJ35">
            <v>4379.4900000000007</v>
          </cell>
          <cell r="BQ35">
            <v>0</v>
          </cell>
          <cell r="BR35">
            <v>0</v>
          </cell>
        </row>
        <row r="36">
          <cell r="D36">
            <v>1323</v>
          </cell>
          <cell r="E36">
            <v>25947.73</v>
          </cell>
          <cell r="F36">
            <v>678</v>
          </cell>
          <cell r="G36">
            <v>6734.0599999999995</v>
          </cell>
          <cell r="H36">
            <v>1168</v>
          </cell>
          <cell r="I36">
            <v>14271.08</v>
          </cell>
          <cell r="J36">
            <v>136</v>
          </cell>
          <cell r="K36">
            <v>709.65</v>
          </cell>
          <cell r="L36">
            <v>360</v>
          </cell>
          <cell r="M36">
            <v>2321.38</v>
          </cell>
          <cell r="N36">
            <v>0</v>
          </cell>
          <cell r="O36"/>
          <cell r="P36">
            <v>4638</v>
          </cell>
          <cell r="Q36">
            <v>94240.86</v>
          </cell>
          <cell r="R36">
            <v>202</v>
          </cell>
          <cell r="S36">
            <v>1053.3399999999999</v>
          </cell>
          <cell r="T36">
            <v>235</v>
          </cell>
          <cell r="U36">
            <v>1875.9599999999998</v>
          </cell>
          <cell r="V36">
            <v>461</v>
          </cell>
          <cell r="W36">
            <v>968.56</v>
          </cell>
          <cell r="X36">
            <v>4754</v>
          </cell>
          <cell r="Y36">
            <v>91615.890000000014</v>
          </cell>
          <cell r="AB36">
            <v>0</v>
          </cell>
          <cell r="AC36">
            <v>0</v>
          </cell>
          <cell r="AE36">
            <v>437</v>
          </cell>
          <cell r="AF36">
            <v>89363.94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BI36">
            <v>176</v>
          </cell>
          <cell r="BJ36">
            <v>20907.18</v>
          </cell>
          <cell r="BQ36">
            <v>0</v>
          </cell>
          <cell r="BR36">
            <v>0</v>
          </cell>
        </row>
        <row r="37">
          <cell r="D37">
            <v>559</v>
          </cell>
          <cell r="E37">
            <v>22614.25</v>
          </cell>
          <cell r="F37">
            <v>729</v>
          </cell>
          <cell r="G37">
            <v>7203.67</v>
          </cell>
          <cell r="H37">
            <v>1204</v>
          </cell>
          <cell r="I37">
            <v>14763.42</v>
          </cell>
          <cell r="J37">
            <v>139</v>
          </cell>
          <cell r="K37">
            <v>725.31</v>
          </cell>
          <cell r="L37">
            <v>371</v>
          </cell>
          <cell r="M37">
            <v>2376.0500000000002</v>
          </cell>
          <cell r="N37">
            <v>0</v>
          </cell>
          <cell r="O37"/>
          <cell r="P37">
            <v>2334</v>
          </cell>
          <cell r="Q37">
            <v>105556.59999999995</v>
          </cell>
          <cell r="R37">
            <v>434</v>
          </cell>
          <cell r="S37">
            <v>2263.11</v>
          </cell>
          <cell r="T37">
            <v>506</v>
          </cell>
          <cell r="U37">
            <v>5048.42</v>
          </cell>
          <cell r="V37">
            <v>75</v>
          </cell>
          <cell r="W37">
            <v>330.77</v>
          </cell>
          <cell r="X37">
            <v>1452</v>
          </cell>
          <cell r="Y37">
            <v>86862.780000000013</v>
          </cell>
          <cell r="AB37">
            <v>0</v>
          </cell>
          <cell r="AC37">
            <v>0</v>
          </cell>
          <cell r="AE37">
            <v>425</v>
          </cell>
          <cell r="AF37">
            <v>59822.96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BI37">
            <v>27</v>
          </cell>
          <cell r="BJ37">
            <v>1567.4199999999998</v>
          </cell>
          <cell r="BQ37">
            <v>0</v>
          </cell>
          <cell r="BR37">
            <v>0</v>
          </cell>
        </row>
        <row r="38">
          <cell r="D38">
            <v>969</v>
          </cell>
          <cell r="E38">
            <v>22688.84</v>
          </cell>
          <cell r="F38">
            <v>829</v>
          </cell>
          <cell r="G38">
            <v>8059.66</v>
          </cell>
          <cell r="H38">
            <v>1192</v>
          </cell>
          <cell r="I38">
            <v>14832.689999999999</v>
          </cell>
          <cell r="J38">
            <v>138</v>
          </cell>
          <cell r="K38">
            <v>720.09</v>
          </cell>
          <cell r="L38">
            <v>363</v>
          </cell>
          <cell r="M38">
            <v>2226</v>
          </cell>
          <cell r="N38">
            <v>0</v>
          </cell>
          <cell r="O38"/>
          <cell r="P38">
            <v>3043</v>
          </cell>
          <cell r="Q38">
            <v>89528.06</v>
          </cell>
          <cell r="R38">
            <v>389</v>
          </cell>
          <cell r="S38">
            <v>2028.46</v>
          </cell>
          <cell r="T38">
            <v>453</v>
          </cell>
          <cell r="U38">
            <v>4320.09</v>
          </cell>
          <cell r="V38">
            <v>177</v>
          </cell>
          <cell r="W38">
            <v>762.42000000000007</v>
          </cell>
          <cell r="X38">
            <v>3330</v>
          </cell>
          <cell r="Y38">
            <v>84923.87000000001</v>
          </cell>
          <cell r="AB38">
            <v>155</v>
          </cell>
          <cell r="AC38">
            <v>498.74</v>
          </cell>
          <cell r="AE38">
            <v>487</v>
          </cell>
          <cell r="AF38">
            <v>60770.45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BI38">
            <v>315</v>
          </cell>
          <cell r="BJ38">
            <v>17758</v>
          </cell>
          <cell r="BQ38">
            <v>0</v>
          </cell>
          <cell r="BR38">
            <v>0</v>
          </cell>
        </row>
        <row r="39">
          <cell r="D39">
            <v>370</v>
          </cell>
          <cell r="E39">
            <v>10653.59</v>
          </cell>
          <cell r="F39">
            <v>440</v>
          </cell>
          <cell r="G39">
            <v>3848.99</v>
          </cell>
          <cell r="H39">
            <v>34</v>
          </cell>
          <cell r="I39">
            <v>979.22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/>
          <cell r="P39">
            <v>845</v>
          </cell>
          <cell r="Q39">
            <v>35619.659999999996</v>
          </cell>
          <cell r="R39">
            <v>541</v>
          </cell>
          <cell r="S39">
            <v>2821.07</v>
          </cell>
          <cell r="T39">
            <v>630</v>
          </cell>
          <cell r="U39">
            <v>6285.59</v>
          </cell>
          <cell r="V39">
            <v>1628</v>
          </cell>
          <cell r="W39">
            <v>6229.07</v>
          </cell>
          <cell r="X39">
            <v>2346</v>
          </cell>
          <cell r="Y39">
            <v>38226.959999999999</v>
          </cell>
          <cell r="AB39">
            <v>0</v>
          </cell>
          <cell r="AC39">
            <v>0</v>
          </cell>
          <cell r="AE39">
            <v>310</v>
          </cell>
          <cell r="AF39">
            <v>70798.460000000006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BI39">
            <v>64</v>
          </cell>
          <cell r="BJ39">
            <v>3959.6899999999996</v>
          </cell>
          <cell r="BQ39">
            <v>0</v>
          </cell>
          <cell r="BR39">
            <v>0</v>
          </cell>
        </row>
        <row r="40">
          <cell r="D40">
            <v>0</v>
          </cell>
          <cell r="E40">
            <v>0</v>
          </cell>
          <cell r="F40">
            <v>288</v>
          </cell>
          <cell r="G40">
            <v>3733.04</v>
          </cell>
          <cell r="H40">
            <v>1934</v>
          </cell>
          <cell r="I40">
            <v>22214.95</v>
          </cell>
          <cell r="J40">
            <v>229</v>
          </cell>
          <cell r="K40">
            <v>1152.06</v>
          </cell>
          <cell r="L40">
            <v>608</v>
          </cell>
          <cell r="M40">
            <v>3960.55</v>
          </cell>
          <cell r="N40">
            <v>0</v>
          </cell>
          <cell r="O40"/>
          <cell r="P40">
            <v>5975</v>
          </cell>
          <cell r="Q40">
            <v>10214.91</v>
          </cell>
          <cell r="R40">
            <v>943</v>
          </cell>
          <cell r="S40">
            <v>4917.32</v>
          </cell>
          <cell r="T40">
            <v>1099</v>
          </cell>
          <cell r="U40">
            <v>10563.82</v>
          </cell>
          <cell r="V40">
            <v>305</v>
          </cell>
          <cell r="W40">
            <v>1266.6300000000001</v>
          </cell>
          <cell r="X40">
            <v>3899</v>
          </cell>
          <cell r="Y40">
            <v>26441.980000000003</v>
          </cell>
          <cell r="AB40">
            <v>317</v>
          </cell>
          <cell r="AC40">
            <v>1164.51</v>
          </cell>
          <cell r="AE40">
            <v>445</v>
          </cell>
          <cell r="AF40">
            <v>78964.75</v>
          </cell>
          <cell r="AS40">
            <v>45</v>
          </cell>
          <cell r="AT40">
            <v>18999.46</v>
          </cell>
          <cell r="AU40">
            <v>0</v>
          </cell>
          <cell r="AV40">
            <v>0</v>
          </cell>
          <cell r="BI40">
            <v>517</v>
          </cell>
          <cell r="BJ40">
            <v>29133.14</v>
          </cell>
          <cell r="BQ40">
            <v>0</v>
          </cell>
          <cell r="BR40">
            <v>0</v>
          </cell>
        </row>
        <row r="41">
          <cell r="D41">
            <v>0</v>
          </cell>
          <cell r="E41">
            <v>0</v>
          </cell>
          <cell r="F41">
            <v>218</v>
          </cell>
          <cell r="G41">
            <v>2825.7</v>
          </cell>
          <cell r="H41">
            <v>1466</v>
          </cell>
          <cell r="I41">
            <v>16841.329999999998</v>
          </cell>
          <cell r="J41">
            <v>174</v>
          </cell>
          <cell r="K41">
            <v>875.36</v>
          </cell>
          <cell r="L41">
            <v>461</v>
          </cell>
          <cell r="M41">
            <v>3124.1000000000004</v>
          </cell>
          <cell r="N41">
            <v>0</v>
          </cell>
          <cell r="O41"/>
          <cell r="P41">
            <v>1011</v>
          </cell>
          <cell r="Q41">
            <v>12905.110000000004</v>
          </cell>
          <cell r="R41">
            <v>375</v>
          </cell>
          <cell r="S41">
            <v>1955.46</v>
          </cell>
          <cell r="T41">
            <v>437</v>
          </cell>
          <cell r="U41">
            <v>4203.58</v>
          </cell>
          <cell r="V41">
            <v>0</v>
          </cell>
          <cell r="W41">
            <v>0</v>
          </cell>
          <cell r="X41">
            <v>796</v>
          </cell>
          <cell r="Y41">
            <v>12339.509999999998</v>
          </cell>
          <cell r="AB41">
            <v>150</v>
          </cell>
          <cell r="AC41">
            <v>595.24</v>
          </cell>
          <cell r="AE41">
            <v>25</v>
          </cell>
          <cell r="AF41">
            <v>3002.5200000000004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BI41">
            <v>0</v>
          </cell>
          <cell r="BJ41">
            <v>0</v>
          </cell>
          <cell r="BQ41">
            <v>0</v>
          </cell>
          <cell r="BR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/>
          <cell r="H42">
            <v>0</v>
          </cell>
          <cell r="I42"/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/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1300</v>
          </cell>
          <cell r="W42">
            <v>5398.76</v>
          </cell>
          <cell r="X42">
            <v>0</v>
          </cell>
          <cell r="Y42">
            <v>0</v>
          </cell>
          <cell r="AB42">
            <v>97387</v>
          </cell>
          <cell r="AC42">
            <v>109569.53899999999</v>
          </cell>
          <cell r="AE42">
            <v>1801</v>
          </cell>
          <cell r="AF42">
            <v>327328.44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BI42">
            <v>80</v>
          </cell>
          <cell r="BJ42">
            <v>4050.08</v>
          </cell>
          <cell r="BQ42">
            <v>0</v>
          </cell>
          <cell r="BR42">
            <v>0</v>
          </cell>
        </row>
        <row r="43">
          <cell r="D43">
            <v>1437</v>
          </cell>
          <cell r="E43">
            <v>16158.37</v>
          </cell>
          <cell r="F43">
            <v>458</v>
          </cell>
          <cell r="G43">
            <v>4351.75</v>
          </cell>
          <cell r="H43">
            <v>732</v>
          </cell>
          <cell r="I43">
            <v>8472.25</v>
          </cell>
          <cell r="J43">
            <v>86</v>
          </cell>
          <cell r="K43">
            <v>432.65</v>
          </cell>
          <cell r="L43">
            <v>229</v>
          </cell>
          <cell r="M43">
            <v>1425.52</v>
          </cell>
          <cell r="N43">
            <v>0</v>
          </cell>
          <cell r="O43"/>
          <cell r="P43">
            <v>2224</v>
          </cell>
          <cell r="Q43">
            <v>25203.860000000004</v>
          </cell>
          <cell r="R43">
            <v>171</v>
          </cell>
          <cell r="S43">
            <v>891.69</v>
          </cell>
          <cell r="T43">
            <v>199</v>
          </cell>
          <cell r="U43">
            <v>1914.22</v>
          </cell>
          <cell r="V43">
            <v>585</v>
          </cell>
          <cell r="W43">
            <v>2429.44</v>
          </cell>
          <cell r="X43">
            <v>2184</v>
          </cell>
          <cell r="Y43">
            <v>30674.77</v>
          </cell>
          <cell r="AB43">
            <v>0</v>
          </cell>
          <cell r="AC43">
            <v>0</v>
          </cell>
          <cell r="AE43">
            <v>240</v>
          </cell>
          <cell r="AF43">
            <v>38206.050000000003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BI43">
            <v>164</v>
          </cell>
          <cell r="BJ43">
            <v>9975.27</v>
          </cell>
          <cell r="BQ43">
            <v>0</v>
          </cell>
          <cell r="BR43">
            <v>0</v>
          </cell>
        </row>
        <row r="44">
          <cell r="D44">
            <v>13797</v>
          </cell>
          <cell r="E44">
            <v>228960.49</v>
          </cell>
          <cell r="F44">
            <v>0</v>
          </cell>
          <cell r="G44"/>
          <cell r="H44">
            <v>0</v>
          </cell>
          <cell r="I44"/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/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2200</v>
          </cell>
          <cell r="W44">
            <v>8498.93</v>
          </cell>
          <cell r="X44">
            <v>0</v>
          </cell>
          <cell r="Y44">
            <v>0</v>
          </cell>
          <cell r="AB44">
            <v>0</v>
          </cell>
          <cell r="AC44">
            <v>0</v>
          </cell>
          <cell r="AE44">
            <v>0</v>
          </cell>
          <cell r="AF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BI44">
            <v>0</v>
          </cell>
          <cell r="BJ44">
            <v>0</v>
          </cell>
          <cell r="BQ44">
            <v>0</v>
          </cell>
          <cell r="BR44">
            <v>0</v>
          </cell>
        </row>
        <row r="45">
          <cell r="D45">
            <v>50476</v>
          </cell>
          <cell r="E45">
            <v>660006.08000000007</v>
          </cell>
          <cell r="F45">
            <v>0</v>
          </cell>
          <cell r="G45"/>
          <cell r="H45">
            <v>0</v>
          </cell>
          <cell r="I45"/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/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211</v>
          </cell>
          <cell r="W45">
            <v>815.12</v>
          </cell>
          <cell r="X45">
            <v>0</v>
          </cell>
          <cell r="Y45">
            <v>0</v>
          </cell>
          <cell r="AB45">
            <v>0</v>
          </cell>
          <cell r="AC45">
            <v>0</v>
          </cell>
          <cell r="AE45">
            <v>0</v>
          </cell>
          <cell r="AF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BI45">
            <v>0</v>
          </cell>
          <cell r="BJ45">
            <v>0</v>
          </cell>
          <cell r="BQ45">
            <v>0</v>
          </cell>
          <cell r="BR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/>
          <cell r="H46">
            <v>0</v>
          </cell>
          <cell r="I46"/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/>
          <cell r="P46">
            <v>1</v>
          </cell>
          <cell r="Q46">
            <v>7.04596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AB46">
            <v>598</v>
          </cell>
          <cell r="AC46">
            <v>5751.26</v>
          </cell>
          <cell r="AE46">
            <v>0</v>
          </cell>
          <cell r="AF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BI46">
            <v>136</v>
          </cell>
          <cell r="BJ46">
            <v>19037.95</v>
          </cell>
          <cell r="BQ46">
            <v>0</v>
          </cell>
          <cell r="BR46">
            <v>0</v>
          </cell>
        </row>
        <row r="47">
          <cell r="D47"/>
          <cell r="E47"/>
          <cell r="F47">
            <v>0</v>
          </cell>
          <cell r="G47"/>
          <cell r="H47">
            <v>0</v>
          </cell>
          <cell r="I47"/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/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AB47">
            <v>50</v>
          </cell>
          <cell r="AC47">
            <v>194.24</v>
          </cell>
          <cell r="AE47">
            <v>0</v>
          </cell>
          <cell r="AF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  <cell r="BI47">
            <v>774</v>
          </cell>
          <cell r="BJ47">
            <v>74665.759999999995</v>
          </cell>
          <cell r="BQ47">
            <v>724</v>
          </cell>
          <cell r="BR47">
            <v>67508.039999999994</v>
          </cell>
        </row>
        <row r="48">
          <cell r="D48"/>
          <cell r="E48"/>
          <cell r="F48">
            <v>0</v>
          </cell>
          <cell r="G48"/>
          <cell r="H48">
            <v>0</v>
          </cell>
          <cell r="I48"/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/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AB48">
            <v>0</v>
          </cell>
          <cell r="AC48">
            <v>0</v>
          </cell>
          <cell r="AE48">
            <v>0</v>
          </cell>
          <cell r="AF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BI48">
            <v>17</v>
          </cell>
          <cell r="BJ48">
            <v>2357.08</v>
          </cell>
          <cell r="BQ48">
            <v>0</v>
          </cell>
          <cell r="BR48">
            <v>0</v>
          </cell>
        </row>
        <row r="49">
          <cell r="D49"/>
          <cell r="E49"/>
          <cell r="F49">
            <v>902</v>
          </cell>
          <cell r="G49">
            <v>11691.66</v>
          </cell>
          <cell r="H49">
            <v>6056</v>
          </cell>
          <cell r="I49">
            <v>69567.069999999992</v>
          </cell>
          <cell r="J49">
            <v>718</v>
          </cell>
          <cell r="K49">
            <v>3612.13</v>
          </cell>
          <cell r="L49">
            <v>1904</v>
          </cell>
          <cell r="M49">
            <v>12357.82</v>
          </cell>
          <cell r="N49">
            <v>0</v>
          </cell>
          <cell r="O49"/>
          <cell r="P49">
            <v>17477</v>
          </cell>
          <cell r="Q49">
            <v>4740.2199999999993</v>
          </cell>
          <cell r="R49">
            <v>3050</v>
          </cell>
          <cell r="S49">
            <v>15904.37</v>
          </cell>
          <cell r="T49">
            <v>3553</v>
          </cell>
          <cell r="U49">
            <v>33705.950000000004</v>
          </cell>
          <cell r="V49">
            <v>2587</v>
          </cell>
          <cell r="W49">
            <v>10743.53</v>
          </cell>
          <cell r="X49">
            <v>12600</v>
          </cell>
          <cell r="Y49">
            <v>22742.68</v>
          </cell>
          <cell r="AB49">
            <v>1100</v>
          </cell>
          <cell r="AC49">
            <v>2785.44</v>
          </cell>
          <cell r="AE49">
            <v>0</v>
          </cell>
          <cell r="AF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BI49">
            <v>709</v>
          </cell>
          <cell r="BJ49">
            <v>49814.07</v>
          </cell>
          <cell r="BQ49">
            <v>0</v>
          </cell>
          <cell r="BR49">
            <v>0</v>
          </cell>
        </row>
        <row r="50">
          <cell r="D50"/>
          <cell r="E50"/>
          <cell r="F50">
            <v>0</v>
          </cell>
          <cell r="G50"/>
          <cell r="H50">
            <v>0</v>
          </cell>
          <cell r="I50"/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/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AB50">
            <v>2106</v>
          </cell>
          <cell r="AC50">
            <v>25230.43</v>
          </cell>
          <cell r="AE50">
            <v>0</v>
          </cell>
          <cell r="AF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BI50">
            <v>0</v>
          </cell>
          <cell r="BJ50">
            <v>0</v>
          </cell>
          <cell r="BQ50">
            <v>0</v>
          </cell>
          <cell r="BR50">
            <v>0</v>
          </cell>
        </row>
        <row r="51">
          <cell r="D51"/>
          <cell r="E51"/>
          <cell r="F51">
            <v>0</v>
          </cell>
          <cell r="G51"/>
          <cell r="H51">
            <v>0</v>
          </cell>
          <cell r="I51"/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/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AB51">
            <v>0</v>
          </cell>
          <cell r="AC51">
            <v>0</v>
          </cell>
          <cell r="AE51">
            <v>0</v>
          </cell>
          <cell r="AF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BI51">
            <v>200</v>
          </cell>
          <cell r="BJ51">
            <v>20560.010000000002</v>
          </cell>
          <cell r="BQ51">
            <v>200</v>
          </cell>
          <cell r="BR51">
            <v>20560.010000000002</v>
          </cell>
        </row>
        <row r="52">
          <cell r="D52"/>
          <cell r="E52"/>
          <cell r="F52">
            <v>0</v>
          </cell>
          <cell r="G52"/>
          <cell r="H52">
            <v>0</v>
          </cell>
          <cell r="I52"/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/>
          <cell r="P52">
            <v>800</v>
          </cell>
          <cell r="Q52">
            <v>1010.31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408</v>
          </cell>
          <cell r="W52">
            <v>1694.37</v>
          </cell>
          <cell r="X52">
            <v>682</v>
          </cell>
          <cell r="Y52">
            <v>4390.2399999999907</v>
          </cell>
          <cell r="AB52">
            <v>1391532.7857142861</v>
          </cell>
          <cell r="AC52">
            <v>628563.41567807982</v>
          </cell>
          <cell r="AE52">
            <v>1208</v>
          </cell>
          <cell r="AF52">
            <v>249872.27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BI52">
            <v>396</v>
          </cell>
          <cell r="BJ52">
            <v>71704.62</v>
          </cell>
          <cell r="BQ52">
            <v>0</v>
          </cell>
          <cell r="BR52">
            <v>0</v>
          </cell>
        </row>
        <row r="53">
          <cell r="D53"/>
          <cell r="E53"/>
          <cell r="F53">
            <v>0</v>
          </cell>
          <cell r="G53"/>
          <cell r="H53">
            <v>0</v>
          </cell>
          <cell r="I53"/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/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AB53">
            <v>3380</v>
          </cell>
          <cell r="AC53">
            <v>21769.21</v>
          </cell>
          <cell r="AE53">
            <v>0</v>
          </cell>
          <cell r="AF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BI53">
            <v>0</v>
          </cell>
          <cell r="BJ53">
            <v>0</v>
          </cell>
          <cell r="BQ53">
            <v>0</v>
          </cell>
          <cell r="BR53">
            <v>0</v>
          </cell>
        </row>
        <row r="54">
          <cell r="AE54">
            <v>0</v>
          </cell>
          <cell r="AF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BI54">
            <v>0</v>
          </cell>
          <cell r="BJ54">
            <v>0</v>
          </cell>
          <cell r="BQ54">
            <v>0</v>
          </cell>
          <cell r="BR54">
            <v>0</v>
          </cell>
        </row>
        <row r="55">
          <cell r="D55"/>
          <cell r="E55"/>
          <cell r="F55">
            <v>0</v>
          </cell>
          <cell r="G55"/>
          <cell r="H55">
            <v>0</v>
          </cell>
          <cell r="I55"/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/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AB55">
            <v>0</v>
          </cell>
          <cell r="AC55">
            <v>0</v>
          </cell>
          <cell r="AE55">
            <v>0</v>
          </cell>
          <cell r="AF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BI55">
            <v>0</v>
          </cell>
          <cell r="BJ55">
            <v>0</v>
          </cell>
          <cell r="BQ55">
            <v>0</v>
          </cell>
          <cell r="BR55">
            <v>0</v>
          </cell>
        </row>
        <row r="56">
          <cell r="D56"/>
          <cell r="E56"/>
          <cell r="F56">
            <v>0</v>
          </cell>
          <cell r="G56"/>
          <cell r="H56">
            <v>0</v>
          </cell>
          <cell r="I56"/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/>
          <cell r="P56">
            <v>400</v>
          </cell>
          <cell r="Q56">
            <v>336.48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18</v>
          </cell>
          <cell r="Y56">
            <v>89.37</v>
          </cell>
          <cell r="AB56">
            <v>0</v>
          </cell>
          <cell r="AC56">
            <v>0</v>
          </cell>
          <cell r="AE56">
            <v>0</v>
          </cell>
          <cell r="AF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BI56">
            <v>720</v>
          </cell>
          <cell r="BJ56">
            <v>177310.22</v>
          </cell>
          <cell r="BQ56">
            <v>0</v>
          </cell>
          <cell r="BR56">
            <v>0</v>
          </cell>
        </row>
        <row r="57">
          <cell r="X57">
            <v>0</v>
          </cell>
          <cell r="Y57">
            <v>0</v>
          </cell>
          <cell r="AE57">
            <v>0</v>
          </cell>
          <cell r="AF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BI57">
            <v>0</v>
          </cell>
          <cell r="BJ57">
            <v>0</v>
          </cell>
          <cell r="BQ57">
            <v>0</v>
          </cell>
          <cell r="BR57">
            <v>0</v>
          </cell>
        </row>
        <row r="58">
          <cell r="D58"/>
          <cell r="E58"/>
          <cell r="F58">
            <v>0</v>
          </cell>
          <cell r="G58"/>
          <cell r="H58">
            <v>0</v>
          </cell>
          <cell r="I58"/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/>
          <cell r="P58">
            <v>0</v>
          </cell>
          <cell r="Q58">
            <v>0</v>
          </cell>
          <cell r="R58">
            <v>0</v>
          </cell>
          <cell r="S58">
            <v>0</v>
          </cell>
          <cell r="X58">
            <v>0</v>
          </cell>
          <cell r="Y58">
            <v>0</v>
          </cell>
          <cell r="AB58">
            <v>0</v>
          </cell>
          <cell r="AC58">
            <v>0</v>
          </cell>
          <cell r="AE58">
            <v>0</v>
          </cell>
          <cell r="AF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BI58">
            <v>20</v>
          </cell>
          <cell r="BJ58">
            <v>2530.8999999999996</v>
          </cell>
          <cell r="BQ58">
            <v>0</v>
          </cell>
          <cell r="BR58">
            <v>0</v>
          </cell>
        </row>
        <row r="59">
          <cell r="D59"/>
          <cell r="E59"/>
          <cell r="F59">
            <v>0</v>
          </cell>
          <cell r="G59"/>
          <cell r="H59">
            <v>0</v>
          </cell>
          <cell r="I59"/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/>
          <cell r="P59">
            <v>156</v>
          </cell>
          <cell r="Q59">
            <v>131.22999999999999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100</v>
          </cell>
          <cell r="Y59">
            <v>496.52</v>
          </cell>
          <cell r="AB59">
            <v>0</v>
          </cell>
          <cell r="AC59">
            <v>0</v>
          </cell>
          <cell r="AE59">
            <v>0</v>
          </cell>
          <cell r="AF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BI59">
            <v>360</v>
          </cell>
          <cell r="BJ59">
            <v>88655.11</v>
          </cell>
          <cell r="BQ59">
            <v>0</v>
          </cell>
          <cell r="BR59">
            <v>0</v>
          </cell>
        </row>
        <row r="60">
          <cell r="D60"/>
          <cell r="E60"/>
          <cell r="F60">
            <v>0</v>
          </cell>
          <cell r="G60"/>
          <cell r="H60">
            <v>0</v>
          </cell>
          <cell r="I60"/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/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AB60">
            <v>0</v>
          </cell>
          <cell r="AC60">
            <v>0</v>
          </cell>
          <cell r="AE60">
            <v>0</v>
          </cell>
          <cell r="AF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BI60">
            <v>0</v>
          </cell>
          <cell r="BJ60">
            <v>0</v>
          </cell>
          <cell r="BQ60">
            <v>0</v>
          </cell>
          <cell r="BR60">
            <v>0</v>
          </cell>
        </row>
        <row r="61">
          <cell r="D61"/>
          <cell r="E61"/>
          <cell r="F61">
            <v>0</v>
          </cell>
          <cell r="G61"/>
          <cell r="H61">
            <v>0</v>
          </cell>
          <cell r="I61"/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/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70</v>
          </cell>
          <cell r="Y61">
            <v>4660.76</v>
          </cell>
          <cell r="AB61">
            <v>0</v>
          </cell>
          <cell r="AC61">
            <v>0</v>
          </cell>
          <cell r="AE61">
            <v>0</v>
          </cell>
          <cell r="AF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BI61">
            <v>0</v>
          </cell>
          <cell r="BJ61">
            <v>0</v>
          </cell>
          <cell r="BQ61">
            <v>0</v>
          </cell>
          <cell r="BR61">
            <v>0</v>
          </cell>
        </row>
        <row r="62">
          <cell r="D62"/>
          <cell r="E62"/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AE62">
            <v>0</v>
          </cell>
          <cell r="AF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BI62">
            <v>0</v>
          </cell>
          <cell r="BJ62">
            <v>0</v>
          </cell>
          <cell r="BQ62">
            <v>0</v>
          </cell>
          <cell r="BR62">
            <v>0</v>
          </cell>
        </row>
        <row r="63">
          <cell r="D63"/>
          <cell r="E63"/>
          <cell r="F63">
            <v>0</v>
          </cell>
          <cell r="G63"/>
          <cell r="H63">
            <v>0</v>
          </cell>
          <cell r="I63"/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/>
          <cell r="P63">
            <v>0</v>
          </cell>
          <cell r="Q63">
            <v>0</v>
          </cell>
          <cell r="R63">
            <v>0</v>
          </cell>
          <cell r="S63">
            <v>0</v>
          </cell>
          <cell r="X63">
            <v>0</v>
          </cell>
          <cell r="Y63">
            <v>0</v>
          </cell>
          <cell r="AB63">
            <v>150</v>
          </cell>
          <cell r="AC63">
            <v>1603.98</v>
          </cell>
          <cell r="AE63">
            <v>0</v>
          </cell>
          <cell r="AF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BI63">
            <v>0</v>
          </cell>
          <cell r="BJ63">
            <v>0</v>
          </cell>
          <cell r="BQ63">
            <v>0</v>
          </cell>
          <cell r="BR63">
            <v>0</v>
          </cell>
        </row>
      </sheetData>
      <sheetData sheetId="7"/>
      <sheetData sheetId="8">
        <row r="14">
          <cell r="W14">
            <v>22783461.499459997</v>
          </cell>
        </row>
        <row r="15">
          <cell r="V15">
            <v>1519134.7857142857</v>
          </cell>
          <cell r="W15">
            <v>800815.53582229011</v>
          </cell>
        </row>
        <row r="34">
          <cell r="I34"/>
          <cell r="J34"/>
        </row>
        <row r="35">
          <cell r="G35">
            <v>84384</v>
          </cell>
          <cell r="H35">
            <v>1317873.03</v>
          </cell>
          <cell r="I35">
            <v>3100</v>
          </cell>
          <cell r="J35">
            <v>17120.259999999998</v>
          </cell>
        </row>
        <row r="37">
          <cell r="G37">
            <v>77630</v>
          </cell>
          <cell r="H37">
            <v>740076.29</v>
          </cell>
        </row>
        <row r="38">
          <cell r="G38">
            <v>125817</v>
          </cell>
          <cell r="H38">
            <v>1465946.71</v>
          </cell>
        </row>
        <row r="39">
          <cell r="G39">
            <v>14769</v>
          </cell>
          <cell r="H39">
            <v>74404.75</v>
          </cell>
        </row>
        <row r="40">
          <cell r="G40">
            <v>39189</v>
          </cell>
          <cell r="H40">
            <v>262712.87</v>
          </cell>
        </row>
        <row r="41">
          <cell r="G41">
            <v>9693</v>
          </cell>
          <cell r="H41">
            <v>81768.11</v>
          </cell>
        </row>
        <row r="42">
          <cell r="G42">
            <v>693648</v>
          </cell>
          <cell r="H42">
            <v>1474483.0499999998</v>
          </cell>
          <cell r="I42">
            <v>10052</v>
          </cell>
          <cell r="J42">
            <v>20000</v>
          </cell>
        </row>
        <row r="43">
          <cell r="G43">
            <v>61186</v>
          </cell>
          <cell r="H43">
            <v>318399.71000000002</v>
          </cell>
        </row>
        <row r="49">
          <cell r="G49">
            <v>418828</v>
          </cell>
          <cell r="H49">
            <v>3702030.3499999996</v>
          </cell>
          <cell r="I49">
            <v>1055</v>
          </cell>
          <cell r="J49">
            <v>33000</v>
          </cell>
        </row>
        <row r="50">
          <cell r="G50">
            <v>79044</v>
          </cell>
          <cell r="H50">
            <v>475904.19</v>
          </cell>
          <cell r="I50">
            <v>2142</v>
          </cell>
          <cell r="J50">
            <v>25751.410000000011</v>
          </cell>
        </row>
        <row r="61">
          <cell r="G61">
            <v>53920</v>
          </cell>
          <cell r="H61">
            <v>10106383.950000001</v>
          </cell>
          <cell r="I61">
            <v>2115</v>
          </cell>
          <cell r="J61">
            <v>172601.12</v>
          </cell>
        </row>
        <row r="63">
          <cell r="I63">
            <v>334</v>
          </cell>
          <cell r="J63">
            <v>7879.26</v>
          </cell>
        </row>
        <row r="76">
          <cell r="G76">
            <v>21103</v>
          </cell>
          <cell r="H76">
            <v>2312228.65</v>
          </cell>
          <cell r="I76">
            <v>823</v>
          </cell>
          <cell r="J76">
            <v>44328.39</v>
          </cell>
        </row>
        <row r="81">
          <cell r="G81">
            <v>1507</v>
          </cell>
          <cell r="H81">
            <v>153723.96</v>
          </cell>
          <cell r="I81">
            <v>5</v>
          </cell>
          <cell r="J81">
            <v>1951.6</v>
          </cell>
        </row>
      </sheetData>
      <sheetData sheetId="9">
        <row r="8">
          <cell r="A8" t="str">
            <v>410001 ГБУЗ " Камчатская краевая больница им.А.С. Лукашевского "</v>
          </cell>
        </row>
        <row r="15">
          <cell r="W15">
            <v>17049.045534496214</v>
          </cell>
        </row>
      </sheetData>
      <sheetData sheetId="10">
        <row r="8">
          <cell r="A8" t="str">
            <v>410002 ГБУЗ "Камчатская краевая детская больница "</v>
          </cell>
        </row>
        <row r="15">
          <cell r="W15">
            <v>9814.2052495425341</v>
          </cell>
        </row>
      </sheetData>
      <sheetData sheetId="11">
        <row r="8">
          <cell r="A8" t="str">
            <v>410004 ГБУЗ " Камчатский краевой кожно-венерологический диспансер "</v>
          </cell>
        </row>
        <row r="15">
          <cell r="W15">
            <v>5988.3916839477179</v>
          </cell>
        </row>
      </sheetData>
      <sheetData sheetId="12">
        <row r="8">
          <cell r="A8" t="str">
            <v>410006 ГБУЗ "Камчатский краевой онкологический диспансер "</v>
          </cell>
        </row>
        <row r="15">
          <cell r="W15">
            <v>23760.369105116508</v>
          </cell>
        </row>
      </sheetData>
      <sheetData sheetId="13">
        <row r="8">
          <cell r="A8" t="str">
            <v>410010 ГБУЗ " Петропавловск-Камчатская городская гериатрическая больница "</v>
          </cell>
        </row>
        <row r="15">
          <cell r="W15">
            <v>4014.5562745510892</v>
          </cell>
        </row>
      </sheetData>
      <sheetData sheetId="14">
        <row r="8">
          <cell r="A8" t="str">
            <v>410013 ГБУЗ "Камчатский краевой родильный дом"</v>
          </cell>
        </row>
        <row r="15">
          <cell r="W15">
            <v>44748.122970953023</v>
          </cell>
        </row>
      </sheetData>
      <sheetData sheetId="15">
        <row r="8">
          <cell r="A8" t="str">
            <v>410046 ГБУЗ "Камчатская краевая детская инфекционная больница"</v>
          </cell>
        </row>
        <row r="15">
          <cell r="W15">
            <v>291.43946494736844</v>
          </cell>
        </row>
      </sheetData>
      <sheetData sheetId="16">
        <row r="8">
          <cell r="A8" t="str">
            <v>410056 ООО "Камчатская неврологическая клиника "</v>
          </cell>
        </row>
        <row r="15">
          <cell r="W15"/>
        </row>
      </sheetData>
      <sheetData sheetId="17">
        <row r="8">
          <cell r="A8" t="str">
            <v>410058 ООО Реабилитационный центр "Ормедиум"</v>
          </cell>
        </row>
        <row r="15">
          <cell r="W15">
            <v>0</v>
          </cell>
        </row>
      </sheetData>
      <sheetData sheetId="18">
        <row r="8">
          <cell r="A8" t="str">
            <v>410069 ООО "ИМПУЛЬС"</v>
          </cell>
        </row>
        <row r="15">
          <cell r="W15">
            <v>0</v>
          </cell>
        </row>
      </sheetData>
      <sheetData sheetId="19">
        <row r="8">
          <cell r="A8" t="str">
            <v>410071 ООО ДЦ "ЖЕМЧУЖИНА КАМЧАТКИ"</v>
          </cell>
        </row>
        <row r="15">
          <cell r="W15">
            <v>0</v>
          </cell>
        </row>
      </sheetData>
      <sheetData sheetId="20">
        <row r="8">
          <cell r="A8" t="str">
            <v>410077 ГБУЗ "ЦЕНТР СПИД"</v>
          </cell>
        </row>
        <row r="15">
          <cell r="W15">
            <v>5939.1416365789482</v>
          </cell>
        </row>
      </sheetData>
      <sheetData sheetId="21">
        <row r="8">
          <cell r="A8" t="str">
            <v>410089 Камчатский краевой противотуберкулезный диспансер</v>
          </cell>
        </row>
        <row r="15">
          <cell r="W15"/>
        </row>
      </sheetData>
      <sheetData sheetId="22">
        <row r="8">
          <cell r="A8" t="str">
            <v>410100 КАМЧАТСКИЙ ФИЛИАЛ АНО «МЕДИЦИНСКИЙ ЦЕНТР «ЖИЗНЬ»</v>
          </cell>
        </row>
        <row r="15">
          <cell r="W15"/>
        </row>
      </sheetData>
      <sheetData sheetId="23">
        <row r="8">
          <cell r="A8" t="str">
            <v>410107 Филиал ООО "Байкальская Медицинская Компания" в г.Петропавловск-Камчатский</v>
          </cell>
        </row>
        <row r="15">
          <cell r="W15">
            <v>0</v>
          </cell>
        </row>
      </sheetData>
      <sheetData sheetId="24">
        <row r="8">
          <cell r="A8" t="str">
            <v>410114 КГАУ  СОЦИАЛЬНОЙ ЗАЩИТЫ "МНОГОПРОФИЛЬНЫЙ ЦЕНТР РЕАБИЛИТАЦИИ"</v>
          </cell>
        </row>
        <row r="15">
          <cell r="W15"/>
        </row>
      </sheetData>
      <sheetData sheetId="25">
        <row r="8">
          <cell r="A8" t="str">
            <v>410003 ГБУЗ " Камчатская краевая стоматологическая поликлиника "</v>
          </cell>
        </row>
        <row r="15">
          <cell r="W15">
            <v>0</v>
          </cell>
        </row>
      </sheetData>
      <sheetData sheetId="26">
        <row r="8">
          <cell r="A8" t="str">
            <v>410014 ГБУЗ " Петропавловск-Камчатская городская стоматологическая поликлиника "</v>
          </cell>
        </row>
        <row r="15">
          <cell r="W15">
            <v>0</v>
          </cell>
        </row>
      </sheetData>
      <sheetData sheetId="27">
        <row r="8">
          <cell r="A8" t="str">
            <v>410017 ГБУЗ " Петропавловск-Камчатская городская детская стоматологическая поликлиника "</v>
          </cell>
        </row>
        <row r="15">
          <cell r="W15">
            <v>0</v>
          </cell>
        </row>
      </sheetData>
      <sheetData sheetId="28">
        <row r="8">
          <cell r="A8" t="str">
            <v>410019 ГБУЗ КК " Елизовская районная стоматологическая поликлиника "</v>
          </cell>
        </row>
        <row r="15">
          <cell r="W15"/>
        </row>
      </sheetData>
      <sheetData sheetId="29">
        <row r="8">
          <cell r="A8" t="str">
            <v>410051 ГБУЗ " Елизовская станция скорой медицинской помощи "</v>
          </cell>
        </row>
        <row r="15">
          <cell r="W15">
            <v>0</v>
          </cell>
        </row>
      </sheetData>
      <sheetData sheetId="30">
        <row r="8">
          <cell r="A8" t="str">
            <v>410052 ГБУЗ " Петропавловск-Камчатская городская станция скорой медицинской помощи "</v>
          </cell>
        </row>
        <row r="15">
          <cell r="W15">
            <v>0</v>
          </cell>
        </row>
      </sheetData>
      <sheetData sheetId="31">
        <row r="8">
          <cell r="A8" t="str">
            <v>410064 ООО "ЭКО ЦЕНТР"</v>
          </cell>
        </row>
        <row r="15">
          <cell r="W15"/>
        </row>
      </sheetData>
      <sheetData sheetId="32">
        <row r="8">
          <cell r="A8" t="str">
            <v>410106 ООО "ЦИЭР "ЭМБРИЛАЙФ"</v>
          </cell>
        </row>
        <row r="15">
          <cell r="W15"/>
        </row>
      </sheetData>
      <sheetData sheetId="33">
        <row r="8">
          <cell r="A8" t="str">
            <v>410116 ФГБНУ "ФЕДЕРАЛЬНЫЙ ИССЛЕДОВАТЕЛЬСКИЙ ЦЕНТР ФУНДАМЕНТАЛЬНОЙ И ТРАНСЛЯЦИОННОЙ МЕДИЦИНЫ"</v>
          </cell>
        </row>
        <row r="15">
          <cell r="W15"/>
        </row>
      </sheetData>
      <sheetData sheetId="34">
        <row r="8">
          <cell r="A8" t="str">
            <v>410095 ООО "ВИТАЛАБ"</v>
          </cell>
        </row>
        <row r="15">
          <cell r="W15">
            <v>0</v>
          </cell>
        </row>
      </sheetData>
      <sheetData sheetId="35">
        <row r="8">
          <cell r="A8" t="str">
            <v>410101 КГБУЗ ДККБ им. А.К. Пиотровича</v>
          </cell>
        </row>
        <row r="15">
          <cell r="W15"/>
        </row>
      </sheetData>
      <sheetData sheetId="36">
        <row r="15">
          <cell r="W15"/>
        </row>
      </sheetData>
      <sheetData sheetId="37">
        <row r="8">
          <cell r="A8" t="str">
            <v>410084 ООО "М-ЛАЙН"</v>
          </cell>
        </row>
        <row r="15">
          <cell r="W15"/>
        </row>
      </sheetData>
      <sheetData sheetId="38">
        <row r="8">
          <cell r="A8" t="str">
            <v>410005 ГБУЗ " Камчатский краевой кардиологический диспансер "</v>
          </cell>
        </row>
        <row r="15">
          <cell r="W15">
            <v>8793.398208704064</v>
          </cell>
        </row>
      </sheetData>
      <sheetData sheetId="39">
        <row r="8">
          <cell r="A8" t="str">
            <v>410008 ГБУЗ " Петропавловск-Камчатская городская больница № 1 "</v>
          </cell>
        </row>
        <row r="15">
          <cell r="W15">
            <v>42702.948755825171</v>
          </cell>
        </row>
      </sheetData>
      <sheetData sheetId="40">
        <row r="8">
          <cell r="A8" t="str">
            <v>410009 ГБУЗ " Петропавловск-Камчатская городская больница № 2 "</v>
          </cell>
        </row>
        <row r="15">
          <cell r="W15">
            <v>100701.27304422944</v>
          </cell>
        </row>
      </sheetData>
      <sheetData sheetId="41">
        <row r="8">
          <cell r="A8" t="str">
            <v>410011 ГБУЗ " Петропавловск-Камчатская городская поликлиника № 1 "</v>
          </cell>
        </row>
        <row r="15">
          <cell r="W15">
            <v>44228.623680567995</v>
          </cell>
        </row>
      </sheetData>
      <sheetData sheetId="42">
        <row r="8">
          <cell r="A8" t="str">
            <v>410012 ГБУЗ " Петропавловск-Камчатская городская поликлиника № 3 "</v>
          </cell>
        </row>
        <row r="15">
          <cell r="W15">
            <v>56209.829812656244</v>
          </cell>
        </row>
      </sheetData>
      <sheetData sheetId="43">
        <row r="8">
          <cell r="A8" t="str">
            <v>410015 ГБУЗ КК "Петропавловск-Камчатская городская детская поликлиника № 1"</v>
          </cell>
        </row>
        <row r="15">
          <cell r="W15">
            <v>88672.972123105093</v>
          </cell>
        </row>
      </sheetData>
      <sheetData sheetId="44">
        <row r="8">
          <cell r="A8" t="str">
            <v>410016 ГБУЗ КК "Петропавловск-Камчатская городская детская поликлиника № 2"</v>
          </cell>
        </row>
        <row r="15">
          <cell r="W15">
            <v>14528.380784389054</v>
          </cell>
        </row>
      </sheetData>
      <sheetData sheetId="45">
        <row r="8">
          <cell r="A8" t="str">
            <v>410018 ГБУЗ " Елизовская районная больница "</v>
          </cell>
        </row>
        <row r="15">
          <cell r="W15">
            <v>133657.86450424374</v>
          </cell>
        </row>
      </sheetData>
      <sheetData sheetId="46">
        <row r="8">
          <cell r="A8" t="str">
            <v>410028 ГБУЗ " Мильковская районная больница "</v>
          </cell>
        </row>
        <row r="15">
          <cell r="W15">
            <v>39567.168878444652</v>
          </cell>
        </row>
      </sheetData>
      <sheetData sheetId="47">
        <row r="8">
          <cell r="A8" t="str">
            <v>410029 ГБУЗ " Усть-Большерецкая районная больница "</v>
          </cell>
        </row>
        <row r="15">
          <cell r="W15">
            <v>1845.6266385971558</v>
          </cell>
        </row>
      </sheetData>
      <sheetData sheetId="48">
        <row r="8">
          <cell r="A8" t="str">
            <v>410030 ГБУЗ " Усть-Камчатская районная больница "</v>
          </cell>
        </row>
        <row r="15">
          <cell r="W15">
            <v>1226.3131185879397</v>
          </cell>
        </row>
      </sheetData>
      <sheetData sheetId="49">
        <row r="8">
          <cell r="A8" t="str">
            <v>410031 ГБУЗ " Ключевская районная больница "</v>
          </cell>
        </row>
        <row r="15">
          <cell r="W15">
            <v>12868.127857686015</v>
          </cell>
        </row>
      </sheetData>
      <sheetData sheetId="50">
        <row r="8">
          <cell r="A8" t="str">
            <v>410033 ГБУЗ " Быстринская районная больница "</v>
          </cell>
        </row>
        <row r="15">
          <cell r="W15">
            <v>225.03</v>
          </cell>
        </row>
      </sheetData>
      <sheetData sheetId="51">
        <row r="8">
          <cell r="A8" t="str">
            <v>410035 ГБУЗ "Вилючинская городская больница"</v>
          </cell>
        </row>
        <row r="15">
          <cell r="W15">
            <v>31083.697521018272</v>
          </cell>
        </row>
      </sheetData>
      <sheetData sheetId="52">
        <row r="8">
          <cell r="A8" t="str">
            <v>410042 Камчатская больница ФГБУЗ "ДВОМЦ ФМБА России "</v>
          </cell>
        </row>
        <row r="15">
          <cell r="W15">
            <v>2506.9597655117936</v>
          </cell>
        </row>
      </sheetData>
      <sheetData sheetId="53">
        <row r="8">
          <cell r="A8" t="str">
            <v>410043 ФКУЗ " МСЧ МВД России по Камчатскому краю "</v>
          </cell>
        </row>
        <row r="15">
          <cell r="W15">
            <v>951.71385805826185</v>
          </cell>
        </row>
      </sheetData>
      <sheetData sheetId="54">
        <row r="8">
          <cell r="A8" t="str">
            <v>410068  ГБУЗ "Камчатский краевой центр общественного здоровья и медицинской профилактики"</v>
          </cell>
        </row>
        <row r="15">
          <cell r="W15">
            <v>21648.167378721195</v>
          </cell>
        </row>
      </sheetData>
      <sheetData sheetId="55">
        <row r="8">
          <cell r="A8" t="str">
            <v>410007 ГБУЗ " Корякская окружная больница "</v>
          </cell>
        </row>
        <row r="15">
          <cell r="W15">
            <v>9212.729509746654</v>
          </cell>
        </row>
      </sheetData>
      <sheetData sheetId="56">
        <row r="8">
          <cell r="A8" t="str">
            <v>410032 ГБУЗ " Соболевская районная больница "</v>
          </cell>
        </row>
        <row r="15">
          <cell r="W15">
            <v>2244.7013511281866</v>
          </cell>
        </row>
      </sheetData>
      <sheetData sheetId="57">
        <row r="8">
          <cell r="A8" t="str">
            <v>410036 ГБУЗ " Никольская районная больница "</v>
          </cell>
        </row>
        <row r="15">
          <cell r="W15">
            <v>70799.708450704231</v>
          </cell>
        </row>
      </sheetData>
      <sheetData sheetId="58">
        <row r="8">
          <cell r="A8" t="str">
            <v>410037 ГБУЗ " Тигильская районная больница "</v>
          </cell>
        </row>
        <row r="15">
          <cell r="W15">
            <v>1679.002</v>
          </cell>
        </row>
      </sheetData>
      <sheetData sheetId="59">
        <row r="8">
          <cell r="A8" t="str">
            <v>410038 ГБУЗ " Карагинская районная больница "</v>
          </cell>
        </row>
        <row r="15">
          <cell r="W15">
            <v>91.301999999999992</v>
          </cell>
        </row>
      </sheetData>
      <sheetData sheetId="60">
        <row r="8">
          <cell r="A8" t="str">
            <v>410039 ГБУЗ " Олюторская районная больница "</v>
          </cell>
        </row>
        <row r="15">
          <cell r="W15">
            <v>794.30408289845718</v>
          </cell>
        </row>
      </sheetData>
      <sheetData sheetId="61">
        <row r="8">
          <cell r="A8" t="str">
            <v>410040 ГБУЗ " Пенжинская районная больница "</v>
          </cell>
        </row>
        <row r="15">
          <cell r="W15">
            <v>144.87</v>
          </cell>
        </row>
      </sheetData>
      <sheetData sheetId="62">
        <row r="8">
          <cell r="A8" t="str">
            <v>410047 ГБУЗ " Озерновская районная больница "</v>
          </cell>
        </row>
        <row r="15">
          <cell r="W15">
            <v>2825.5505773331265</v>
          </cell>
        </row>
      </sheetData>
      <sheetData sheetId="63">
        <row r="14">
          <cell r="W14">
            <v>732107.53999999992</v>
          </cell>
        </row>
      </sheetData>
      <sheetData sheetId="64">
        <row r="8">
          <cell r="A8" t="str">
            <v>410092 АО "Медицина"</v>
          </cell>
        </row>
        <row r="15">
          <cell r="W15"/>
        </row>
      </sheetData>
      <sheetData sheetId="65">
        <row r="8">
          <cell r="A8" t="str">
            <v>410109 ООО "МЕДКЛУБ"</v>
          </cell>
        </row>
      </sheetData>
      <sheetData sheetId="6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полнение реабилитация"/>
      <sheetName val="Посещ. с проф целью"/>
      <sheetName val="СВОД по МО"/>
      <sheetName val="за январь-апрель"/>
      <sheetName val="410001"/>
      <sheetName val="410002"/>
      <sheetName val="410003"/>
      <sheetName val="410004"/>
      <sheetName val="410005"/>
      <sheetName val="410006"/>
      <sheetName val="410007"/>
      <sheetName val="410008"/>
      <sheetName val="410009"/>
      <sheetName val="410010"/>
      <sheetName val="410011"/>
      <sheetName val="410012"/>
      <sheetName val="410013"/>
      <sheetName val="410014"/>
      <sheetName val="410015"/>
      <sheetName val="410016"/>
      <sheetName val="410017"/>
      <sheetName val="410018"/>
      <sheetName val="410019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2"/>
      <sheetName val="410043"/>
      <sheetName val="410046"/>
      <sheetName val="410047"/>
      <sheetName val="410051"/>
      <sheetName val="410052"/>
      <sheetName val="410056"/>
      <sheetName val="410058"/>
      <sheetName val="410064"/>
      <sheetName val="410068"/>
      <sheetName val="410069"/>
      <sheetName val="410071"/>
      <sheetName val="410077"/>
      <sheetName val="410089"/>
      <sheetName val="410092"/>
      <sheetName val="410095"/>
      <sheetName val="410100"/>
      <sheetName val="410106"/>
      <sheetName val="410107"/>
      <sheetName val="410112"/>
      <sheetName val="410114"/>
      <sheetName val="410115"/>
      <sheetName val="410116"/>
      <sheetName val="0"/>
      <sheetName val="Лист60"/>
      <sheetName val="Лист61"/>
    </sheetNames>
    <sheetDataSet>
      <sheetData sheetId="0"/>
      <sheetData sheetId="1"/>
      <sheetData sheetId="2">
        <row r="16">
          <cell r="EK16">
            <v>0</v>
          </cell>
          <cell r="EO16">
            <v>0</v>
          </cell>
          <cell r="FA16">
            <v>0</v>
          </cell>
          <cell r="FD16">
            <v>0</v>
          </cell>
          <cell r="FO16">
            <v>4483</v>
          </cell>
          <cell r="FR16">
            <v>4921.9863700000005</v>
          </cell>
          <cell r="GA16">
            <v>0</v>
          </cell>
          <cell r="GD16">
            <v>0</v>
          </cell>
          <cell r="GG16">
            <v>2854</v>
          </cell>
          <cell r="GJ16">
            <v>16771.897969999998</v>
          </cell>
          <cell r="GP16">
            <v>727</v>
          </cell>
          <cell r="GS16">
            <v>5841.1878099999994</v>
          </cell>
          <cell r="HA16">
            <v>2662</v>
          </cell>
          <cell r="HD16">
            <v>8264.85527</v>
          </cell>
          <cell r="HT16">
            <v>4221</v>
          </cell>
          <cell r="HZ16">
            <v>1100609.0499400001</v>
          </cell>
          <cell r="IJ16">
            <v>83</v>
          </cell>
          <cell r="IP16">
            <v>34607.068449999992</v>
          </cell>
          <cell r="IT16">
            <v>533</v>
          </cell>
          <cell r="IZ16">
            <v>54680.800519999997</v>
          </cell>
        </row>
        <row r="17">
          <cell r="EK17">
            <v>0</v>
          </cell>
          <cell r="EO17">
            <v>0</v>
          </cell>
          <cell r="FA17">
            <v>0</v>
          </cell>
          <cell r="FD17">
            <v>0</v>
          </cell>
          <cell r="FO17">
            <v>1982</v>
          </cell>
          <cell r="FR17">
            <v>2921.5533299999997</v>
          </cell>
          <cell r="GA17">
            <v>0</v>
          </cell>
          <cell r="GD17">
            <v>0</v>
          </cell>
          <cell r="GG17">
            <v>1592</v>
          </cell>
          <cell r="GJ17">
            <v>7108.6133399999999</v>
          </cell>
          <cell r="GP17">
            <v>1128</v>
          </cell>
          <cell r="GS17">
            <v>11031.056849999999</v>
          </cell>
          <cell r="HA17">
            <v>1001</v>
          </cell>
          <cell r="HD17">
            <v>2545.4389000000001</v>
          </cell>
          <cell r="HT17">
            <v>1264</v>
          </cell>
          <cell r="HZ17">
            <v>228222.15739000001</v>
          </cell>
          <cell r="IJ17">
            <v>3</v>
          </cell>
          <cell r="IP17">
            <v>3056.6985500000001</v>
          </cell>
          <cell r="IT17">
            <v>279</v>
          </cell>
          <cell r="IZ17">
            <v>18155.33755</v>
          </cell>
        </row>
        <row r="18">
          <cell r="EK18">
            <v>0</v>
          </cell>
          <cell r="EO18">
            <v>0</v>
          </cell>
          <cell r="FA18">
            <v>0</v>
          </cell>
          <cell r="FD18">
            <v>0</v>
          </cell>
          <cell r="FO18">
            <v>11</v>
          </cell>
          <cell r="FR18">
            <v>20.744</v>
          </cell>
          <cell r="GA18">
            <v>0</v>
          </cell>
          <cell r="GD18">
            <v>0</v>
          </cell>
          <cell r="GG18">
            <v>0</v>
          </cell>
          <cell r="GJ18">
            <v>0</v>
          </cell>
          <cell r="GP18">
            <v>4173</v>
          </cell>
          <cell r="GS18">
            <v>35392.576000000001</v>
          </cell>
          <cell r="HA18">
            <v>0</v>
          </cell>
          <cell r="HD18">
            <v>0</v>
          </cell>
          <cell r="HT18">
            <v>0</v>
          </cell>
          <cell r="HZ18">
            <v>0</v>
          </cell>
          <cell r="IJ18">
            <v>0</v>
          </cell>
          <cell r="IP18">
            <v>0</v>
          </cell>
          <cell r="IT18">
            <v>0</v>
          </cell>
          <cell r="IZ18">
            <v>0</v>
          </cell>
        </row>
        <row r="19">
          <cell r="EK19">
            <v>0</v>
          </cell>
          <cell r="EO19">
            <v>0</v>
          </cell>
          <cell r="FA19">
            <v>0</v>
          </cell>
          <cell r="FD19">
            <v>0</v>
          </cell>
          <cell r="FO19">
            <v>1260</v>
          </cell>
          <cell r="FR19">
            <v>910.48860000000002</v>
          </cell>
          <cell r="GA19">
            <v>0</v>
          </cell>
          <cell r="GD19">
            <v>0</v>
          </cell>
          <cell r="GG19">
            <v>0</v>
          </cell>
          <cell r="GJ19">
            <v>0</v>
          </cell>
          <cell r="GP19">
            <v>3311</v>
          </cell>
          <cell r="GS19">
            <v>21513.61982</v>
          </cell>
          <cell r="HA19">
            <v>0</v>
          </cell>
          <cell r="HD19">
            <v>-2113.53098</v>
          </cell>
          <cell r="HT19">
            <v>144</v>
          </cell>
          <cell r="HZ19">
            <v>38086.101689999996</v>
          </cell>
          <cell r="IJ19">
            <v>0</v>
          </cell>
          <cell r="IP19">
            <v>0</v>
          </cell>
          <cell r="IT19">
            <v>207</v>
          </cell>
          <cell r="IZ19">
            <v>18677.822980000001</v>
          </cell>
        </row>
        <row r="20">
          <cell r="EK20">
            <v>0</v>
          </cell>
          <cell r="EO20">
            <v>0</v>
          </cell>
          <cell r="FA20">
            <v>1224</v>
          </cell>
          <cell r="FD20">
            <v>15599.04171</v>
          </cell>
          <cell r="FO20">
            <v>7790</v>
          </cell>
          <cell r="FR20">
            <v>10890.932929999999</v>
          </cell>
          <cell r="GA20">
            <v>1635</v>
          </cell>
          <cell r="GD20">
            <v>28299.865330000001</v>
          </cell>
          <cell r="GG20">
            <v>582</v>
          </cell>
          <cell r="GJ20">
            <v>2284.6287000000002</v>
          </cell>
          <cell r="GP20">
            <v>4420</v>
          </cell>
          <cell r="GS20">
            <v>18825.503649999999</v>
          </cell>
          <cell r="HA20">
            <v>972</v>
          </cell>
          <cell r="HD20">
            <v>-2230.1771599999997</v>
          </cell>
          <cell r="HT20">
            <v>0</v>
          </cell>
          <cell r="HZ20">
            <v>0</v>
          </cell>
          <cell r="IJ20">
            <v>0</v>
          </cell>
          <cell r="IP20">
            <v>0</v>
          </cell>
          <cell r="IT20">
            <v>413</v>
          </cell>
          <cell r="IZ20">
            <v>18851.864809999999</v>
          </cell>
        </row>
        <row r="21">
          <cell r="EK21">
            <v>0</v>
          </cell>
          <cell r="EO21">
            <v>0</v>
          </cell>
          <cell r="FA21">
            <v>0</v>
          </cell>
          <cell r="FD21">
            <v>0</v>
          </cell>
          <cell r="FO21">
            <v>4922</v>
          </cell>
          <cell r="FR21">
            <v>6518.4295400000001</v>
          </cell>
          <cell r="GA21">
            <v>1983</v>
          </cell>
          <cell r="GD21">
            <v>27719.87803</v>
          </cell>
          <cell r="GG21">
            <v>0</v>
          </cell>
          <cell r="GJ21">
            <v>0</v>
          </cell>
          <cell r="GP21">
            <v>2795</v>
          </cell>
          <cell r="GS21">
            <v>25628.692179999998</v>
          </cell>
          <cell r="HA21">
            <v>18673</v>
          </cell>
          <cell r="HD21">
            <v>85677.858070000002</v>
          </cell>
          <cell r="HT21">
            <v>963</v>
          </cell>
          <cell r="HZ21">
            <v>264588.11729000002</v>
          </cell>
          <cell r="IJ21">
            <v>25</v>
          </cell>
          <cell r="IP21">
            <v>11221.896999999999</v>
          </cell>
          <cell r="IT21">
            <v>922</v>
          </cell>
          <cell r="IZ21">
            <v>187906.62238999997</v>
          </cell>
        </row>
        <row r="22">
          <cell r="EK22">
            <v>514</v>
          </cell>
          <cell r="EO22">
            <v>7150.7510399999992</v>
          </cell>
          <cell r="FA22">
            <v>994</v>
          </cell>
          <cell r="FD22">
            <v>10406.96153</v>
          </cell>
          <cell r="FO22">
            <v>5423</v>
          </cell>
          <cell r="FR22">
            <v>29742.559690000002</v>
          </cell>
          <cell r="GA22">
            <v>211</v>
          </cell>
          <cell r="GD22">
            <v>2105.1723200000001</v>
          </cell>
          <cell r="GG22">
            <v>186</v>
          </cell>
          <cell r="GJ22">
            <v>1292.1818000000001</v>
          </cell>
          <cell r="GP22">
            <v>2489</v>
          </cell>
          <cell r="GS22">
            <v>35273.721569999994</v>
          </cell>
          <cell r="HA22">
            <v>0</v>
          </cell>
          <cell r="HD22">
            <v>-3445.1875899999991</v>
          </cell>
          <cell r="HT22">
            <v>348</v>
          </cell>
          <cell r="HZ22">
            <v>39970.81106</v>
          </cell>
          <cell r="IJ22">
            <v>0</v>
          </cell>
          <cell r="IP22">
            <v>0</v>
          </cell>
          <cell r="IT22">
            <v>82</v>
          </cell>
          <cell r="IZ22">
            <v>4898.5279100000007</v>
          </cell>
        </row>
        <row r="23">
          <cell r="EK23">
            <v>0</v>
          </cell>
          <cell r="EO23">
            <v>0</v>
          </cell>
          <cell r="FA23">
            <v>2811</v>
          </cell>
          <cell r="FD23">
            <v>34714.317920000001</v>
          </cell>
          <cell r="FO23">
            <v>10640</v>
          </cell>
          <cell r="FR23">
            <v>4396.5076600000002</v>
          </cell>
          <cell r="GA23">
            <v>2154</v>
          </cell>
          <cell r="GD23">
            <v>20946.08424</v>
          </cell>
          <cell r="GG23">
            <v>1887</v>
          </cell>
          <cell r="GJ23">
            <v>7687.6491999999998</v>
          </cell>
          <cell r="GP23">
            <v>7975</v>
          </cell>
          <cell r="GS23">
            <v>20446.374360000002</v>
          </cell>
          <cell r="HA23">
            <v>730</v>
          </cell>
          <cell r="HD23">
            <v>-16618.826220000003</v>
          </cell>
          <cell r="HT23">
            <v>1075</v>
          </cell>
          <cell r="HZ23">
            <v>144828.92313000001</v>
          </cell>
          <cell r="IJ23">
            <v>0</v>
          </cell>
          <cell r="IP23">
            <v>0</v>
          </cell>
          <cell r="IT23">
            <v>137</v>
          </cell>
          <cell r="IZ23">
            <v>7963.87356</v>
          </cell>
        </row>
        <row r="24">
          <cell r="EK24">
            <v>0</v>
          </cell>
          <cell r="EO24">
            <v>0</v>
          </cell>
          <cell r="FA24">
            <v>3363</v>
          </cell>
          <cell r="FD24">
            <v>39457.390169999991</v>
          </cell>
          <cell r="FO24">
            <v>15998</v>
          </cell>
          <cell r="FR24">
            <v>10552.226259999998</v>
          </cell>
          <cell r="GA24">
            <v>951</v>
          </cell>
          <cell r="GD24">
            <v>7897.33673</v>
          </cell>
          <cell r="GG24">
            <v>1059</v>
          </cell>
          <cell r="GJ24">
            <v>4514.3458500000006</v>
          </cell>
          <cell r="GP24">
            <v>5572</v>
          </cell>
          <cell r="GS24">
            <v>34766.821900000003</v>
          </cell>
          <cell r="HA24">
            <v>1540</v>
          </cell>
          <cell r="HD24">
            <v>-29444.385390000003</v>
          </cell>
          <cell r="HT24">
            <v>1924</v>
          </cell>
          <cell r="HZ24">
            <v>355050.72181000002</v>
          </cell>
          <cell r="IJ24">
            <v>0</v>
          </cell>
          <cell r="IP24">
            <v>0</v>
          </cell>
          <cell r="IT24">
            <v>97</v>
          </cell>
          <cell r="IZ24">
            <v>5669.9193799999994</v>
          </cell>
        </row>
        <row r="25">
          <cell r="EK25">
            <v>0</v>
          </cell>
          <cell r="EO25">
            <v>0</v>
          </cell>
          <cell r="FA25">
            <v>0</v>
          </cell>
          <cell r="FD25">
            <v>0</v>
          </cell>
          <cell r="FO25">
            <v>0</v>
          </cell>
          <cell r="FR25">
            <v>0</v>
          </cell>
          <cell r="GA25">
            <v>0</v>
          </cell>
          <cell r="GD25">
            <v>0</v>
          </cell>
          <cell r="GG25">
            <v>0</v>
          </cell>
          <cell r="GJ25">
            <v>0</v>
          </cell>
          <cell r="GP25">
            <v>0</v>
          </cell>
          <cell r="GS25">
            <v>0</v>
          </cell>
          <cell r="HA25">
            <v>0</v>
          </cell>
          <cell r="HD25">
            <v>-1232.7820300000001</v>
          </cell>
          <cell r="HT25">
            <v>283</v>
          </cell>
          <cell r="HZ25">
            <v>46535.371749999998</v>
          </cell>
          <cell r="IJ25">
            <v>0</v>
          </cell>
          <cell r="IP25">
            <v>0</v>
          </cell>
          <cell r="IT25">
            <v>0</v>
          </cell>
          <cell r="IZ25">
            <v>0</v>
          </cell>
        </row>
        <row r="26">
          <cell r="EK26">
            <v>0</v>
          </cell>
          <cell r="EO26">
            <v>0</v>
          </cell>
          <cell r="FA26">
            <v>2997</v>
          </cell>
          <cell r="FD26">
            <v>33129.358789999998</v>
          </cell>
          <cell r="FO26">
            <v>10553</v>
          </cell>
          <cell r="FR26">
            <v>3277.0034299999998</v>
          </cell>
          <cell r="GA26">
            <v>1558</v>
          </cell>
          <cell r="GD26">
            <v>13847.77102</v>
          </cell>
          <cell r="GG26">
            <v>7602</v>
          </cell>
          <cell r="GJ26">
            <v>34516.484530000002</v>
          </cell>
          <cell r="GP26">
            <v>13226</v>
          </cell>
          <cell r="GS26">
            <v>27935.618829999999</v>
          </cell>
          <cell r="HA26">
            <v>752</v>
          </cell>
          <cell r="HD26">
            <v>-17933.804510000002</v>
          </cell>
          <cell r="HT26">
            <v>0</v>
          </cell>
          <cell r="HZ26">
            <v>0</v>
          </cell>
          <cell r="IJ26">
            <v>0</v>
          </cell>
          <cell r="IP26">
            <v>0</v>
          </cell>
          <cell r="IT26">
            <v>181</v>
          </cell>
          <cell r="IZ26">
            <v>9299.1145499999984</v>
          </cell>
        </row>
        <row r="27">
          <cell r="EK27">
            <v>0</v>
          </cell>
          <cell r="EO27">
            <v>0</v>
          </cell>
          <cell r="FA27">
            <v>6062</v>
          </cell>
          <cell r="FD27">
            <v>73236.609680000009</v>
          </cell>
          <cell r="FO27">
            <v>16979</v>
          </cell>
          <cell r="FR27">
            <v>7949.8793600000008</v>
          </cell>
          <cell r="GA27">
            <v>1645</v>
          </cell>
          <cell r="GD27">
            <v>15588.72465</v>
          </cell>
          <cell r="GG27">
            <v>3488</v>
          </cell>
          <cell r="GJ27">
            <v>13901.000009999998</v>
          </cell>
          <cell r="GP27">
            <v>8278</v>
          </cell>
          <cell r="GS27">
            <v>31142.842639999995</v>
          </cell>
          <cell r="HA27">
            <v>882</v>
          </cell>
          <cell r="HD27">
            <v>-24262.330430000005</v>
          </cell>
          <cell r="HT27">
            <v>0</v>
          </cell>
          <cell r="HZ27">
            <v>0</v>
          </cell>
          <cell r="IJ27">
            <v>0</v>
          </cell>
          <cell r="IP27">
            <v>0</v>
          </cell>
          <cell r="IT27">
            <v>494</v>
          </cell>
          <cell r="IZ27">
            <v>31143.579749999997</v>
          </cell>
        </row>
        <row r="28">
          <cell r="EK28">
            <v>0</v>
          </cell>
          <cell r="EO28">
            <v>0</v>
          </cell>
          <cell r="FA28">
            <v>0</v>
          </cell>
          <cell r="FD28">
            <v>0</v>
          </cell>
          <cell r="FO28">
            <v>5768</v>
          </cell>
          <cell r="FR28">
            <v>6705.3907799999997</v>
          </cell>
          <cell r="GA28">
            <v>0</v>
          </cell>
          <cell r="GD28">
            <v>0</v>
          </cell>
          <cell r="GG28">
            <v>68</v>
          </cell>
          <cell r="GJ28">
            <v>299.24148000000002</v>
          </cell>
          <cell r="GP28">
            <v>2909</v>
          </cell>
          <cell r="GS28">
            <v>27639.10716</v>
          </cell>
          <cell r="HA28">
            <v>763</v>
          </cell>
          <cell r="HD28">
            <v>-14445.918320000001</v>
          </cell>
          <cell r="HT28">
            <v>1237</v>
          </cell>
          <cell r="HZ28">
            <v>229626.60226000001</v>
          </cell>
          <cell r="IJ28">
            <v>0</v>
          </cell>
          <cell r="IP28">
            <v>0</v>
          </cell>
          <cell r="IT28">
            <v>245</v>
          </cell>
          <cell r="IZ28">
            <v>11487.186960000001</v>
          </cell>
        </row>
        <row r="29">
          <cell r="EK29">
            <v>0</v>
          </cell>
          <cell r="EO29">
            <v>0</v>
          </cell>
          <cell r="FA29">
            <v>0</v>
          </cell>
          <cell r="FD29">
            <v>0</v>
          </cell>
          <cell r="FO29">
            <v>66</v>
          </cell>
          <cell r="FR29">
            <v>50.685479999999998</v>
          </cell>
          <cell r="GA29">
            <v>0</v>
          </cell>
          <cell r="GD29">
            <v>0</v>
          </cell>
          <cell r="GG29">
            <v>1727</v>
          </cell>
          <cell r="GJ29">
            <v>4009.9497000000001</v>
          </cell>
          <cell r="GP29">
            <v>6783</v>
          </cell>
          <cell r="GS29">
            <v>47875.509919999997</v>
          </cell>
          <cell r="HA29">
            <v>0</v>
          </cell>
          <cell r="HD29">
            <v>0</v>
          </cell>
          <cell r="HT29">
            <v>0</v>
          </cell>
          <cell r="HZ29">
            <v>0</v>
          </cell>
          <cell r="IJ29">
            <v>0</v>
          </cell>
          <cell r="IP29">
            <v>0</v>
          </cell>
          <cell r="IT29">
            <v>0</v>
          </cell>
          <cell r="IZ29">
            <v>0</v>
          </cell>
        </row>
        <row r="30">
          <cell r="EK30">
            <v>0</v>
          </cell>
          <cell r="EO30">
            <v>0</v>
          </cell>
          <cell r="FA30">
            <v>14461</v>
          </cell>
          <cell r="FD30">
            <v>144615.99170000001</v>
          </cell>
          <cell r="FO30">
            <v>46275</v>
          </cell>
          <cell r="FR30">
            <v>48403.358160000003</v>
          </cell>
          <cell r="GA30">
            <v>0</v>
          </cell>
          <cell r="GD30">
            <v>0</v>
          </cell>
          <cell r="GG30">
            <v>13763</v>
          </cell>
          <cell r="GJ30">
            <v>57156.225069999993</v>
          </cell>
          <cell r="GP30">
            <v>18051</v>
          </cell>
          <cell r="GS30">
            <v>126962.06964</v>
          </cell>
          <cell r="HA30">
            <v>613</v>
          </cell>
          <cell r="HD30">
            <v>-42321.816319999991</v>
          </cell>
          <cell r="HT30">
            <v>0</v>
          </cell>
          <cell r="HZ30">
            <v>0</v>
          </cell>
          <cell r="IJ30">
            <v>0</v>
          </cell>
          <cell r="IP30">
            <v>0</v>
          </cell>
          <cell r="IT30">
            <v>115</v>
          </cell>
          <cell r="IZ30">
            <v>10703.882539999999</v>
          </cell>
        </row>
        <row r="31">
          <cell r="EK31">
            <v>0</v>
          </cell>
          <cell r="EO31">
            <v>0</v>
          </cell>
          <cell r="FA31">
            <v>3466</v>
          </cell>
          <cell r="FD31">
            <v>25044.806700000001</v>
          </cell>
          <cell r="FO31">
            <v>16349</v>
          </cell>
          <cell r="FR31">
            <v>27377.695090000001</v>
          </cell>
          <cell r="GA31">
            <v>12</v>
          </cell>
          <cell r="GD31">
            <v>123.83412</v>
          </cell>
          <cell r="GG31">
            <v>4590</v>
          </cell>
          <cell r="GJ31">
            <v>19059.930100000001</v>
          </cell>
          <cell r="GP31">
            <v>3984</v>
          </cell>
          <cell r="GS31">
            <v>40080.146659999991</v>
          </cell>
          <cell r="HA31">
            <v>453</v>
          </cell>
          <cell r="HD31">
            <v>-9874.6138200000005</v>
          </cell>
          <cell r="HT31">
            <v>0</v>
          </cell>
          <cell r="HZ31">
            <v>0</v>
          </cell>
          <cell r="IJ31">
            <v>0</v>
          </cell>
          <cell r="IP31">
            <v>0</v>
          </cell>
          <cell r="IT31">
            <v>89</v>
          </cell>
          <cell r="IZ31">
            <v>6205.2383000000009</v>
          </cell>
        </row>
        <row r="32">
          <cell r="EK32">
            <v>0</v>
          </cell>
          <cell r="EO32">
            <v>0</v>
          </cell>
          <cell r="FA32">
            <v>0</v>
          </cell>
          <cell r="FD32">
            <v>0</v>
          </cell>
          <cell r="FO32">
            <v>102</v>
          </cell>
          <cell r="FR32">
            <v>78.430599999999998</v>
          </cell>
          <cell r="GA32">
            <v>0</v>
          </cell>
          <cell r="GD32">
            <v>0</v>
          </cell>
          <cell r="GG32">
            <v>206</v>
          </cell>
          <cell r="GJ32">
            <v>491.39268000000004</v>
          </cell>
          <cell r="GP32">
            <v>6025</v>
          </cell>
          <cell r="GS32">
            <v>61300.640450000006</v>
          </cell>
          <cell r="HA32">
            <v>0</v>
          </cell>
          <cell r="HD32">
            <v>0</v>
          </cell>
          <cell r="HT32">
            <v>0</v>
          </cell>
          <cell r="HZ32">
            <v>0</v>
          </cell>
          <cell r="IJ32">
            <v>0</v>
          </cell>
          <cell r="IP32">
            <v>0</v>
          </cell>
          <cell r="IT32">
            <v>0</v>
          </cell>
          <cell r="IZ32">
            <v>0</v>
          </cell>
        </row>
        <row r="33">
          <cell r="EK33">
            <v>0</v>
          </cell>
          <cell r="EO33">
            <v>0</v>
          </cell>
          <cell r="FA33">
            <v>10251</v>
          </cell>
          <cell r="FD33">
            <v>122412.62737000002</v>
          </cell>
          <cell r="FO33">
            <v>40611</v>
          </cell>
          <cell r="FR33">
            <v>76915.541150000005</v>
          </cell>
          <cell r="GA33">
            <v>1778</v>
          </cell>
          <cell r="GD33">
            <v>17417.35627</v>
          </cell>
          <cell r="GG33">
            <v>2955</v>
          </cell>
          <cell r="GJ33">
            <v>13457.1693</v>
          </cell>
          <cell r="GP33">
            <v>19376</v>
          </cell>
          <cell r="GS33">
            <v>158340.40012000003</v>
          </cell>
          <cell r="HA33">
            <v>2116</v>
          </cell>
          <cell r="HD33">
            <v>-36314.831989999991</v>
          </cell>
          <cell r="HT33">
            <v>1981</v>
          </cell>
          <cell r="HZ33">
            <v>338158.77552999993</v>
          </cell>
          <cell r="IJ33">
            <v>0</v>
          </cell>
          <cell r="IP33">
            <v>0</v>
          </cell>
          <cell r="IT33">
            <v>296</v>
          </cell>
          <cell r="IZ33">
            <v>16482.929619999999</v>
          </cell>
        </row>
        <row r="34">
          <cell r="EK34">
            <v>0</v>
          </cell>
          <cell r="EO34">
            <v>0</v>
          </cell>
          <cell r="FA34">
            <v>0</v>
          </cell>
          <cell r="FD34">
            <v>0</v>
          </cell>
          <cell r="FO34">
            <v>459</v>
          </cell>
          <cell r="FR34">
            <v>311.47944000000001</v>
          </cell>
          <cell r="GA34">
            <v>0</v>
          </cell>
          <cell r="GD34">
            <v>0</v>
          </cell>
          <cell r="GG34">
            <v>80</v>
          </cell>
          <cell r="GJ34">
            <v>185.43119999999999</v>
          </cell>
          <cell r="GP34">
            <v>6536</v>
          </cell>
          <cell r="GS34">
            <v>81272.991999999984</v>
          </cell>
          <cell r="HA34">
            <v>0</v>
          </cell>
          <cell r="HD34">
            <v>0</v>
          </cell>
          <cell r="HT34">
            <v>0</v>
          </cell>
          <cell r="HZ34">
            <v>0</v>
          </cell>
          <cell r="IJ34">
            <v>0</v>
          </cell>
          <cell r="IP34">
            <v>0</v>
          </cell>
          <cell r="IT34">
            <v>0</v>
          </cell>
          <cell r="IZ34">
            <v>0</v>
          </cell>
        </row>
        <row r="35">
          <cell r="EK35">
            <v>768</v>
          </cell>
          <cell r="EO35">
            <v>15320.64509</v>
          </cell>
          <cell r="FA35">
            <v>673</v>
          </cell>
          <cell r="FD35">
            <v>4967.1750599999996</v>
          </cell>
          <cell r="FO35">
            <v>9086</v>
          </cell>
          <cell r="FR35">
            <v>17600.112639999999</v>
          </cell>
          <cell r="GA35">
            <v>61</v>
          </cell>
          <cell r="GD35">
            <v>379.99155999999999</v>
          </cell>
          <cell r="GG35">
            <v>179</v>
          </cell>
          <cell r="GJ35">
            <v>705.99502000000007</v>
          </cell>
          <cell r="GP35">
            <v>4562</v>
          </cell>
          <cell r="GS35">
            <v>37873.627979999997</v>
          </cell>
          <cell r="HA35">
            <v>0</v>
          </cell>
          <cell r="HD35">
            <v>-3229.9572899999998</v>
          </cell>
          <cell r="HT35">
            <v>343</v>
          </cell>
          <cell r="HZ35">
            <v>52327.393179999999</v>
          </cell>
          <cell r="IJ35">
            <v>0</v>
          </cell>
          <cell r="IP35">
            <v>0</v>
          </cell>
          <cell r="IT35">
            <v>364</v>
          </cell>
          <cell r="IZ35">
            <v>20186.325710000005</v>
          </cell>
        </row>
        <row r="36">
          <cell r="EK36">
            <v>794</v>
          </cell>
          <cell r="EO36">
            <v>9585.2173199999997</v>
          </cell>
          <cell r="FA36">
            <v>439</v>
          </cell>
          <cell r="FD36">
            <v>5690.78208</v>
          </cell>
          <cell r="FO36">
            <v>1987</v>
          </cell>
          <cell r="FR36">
            <v>16115.72402</v>
          </cell>
          <cell r="GA36">
            <v>50</v>
          </cell>
          <cell r="GD36">
            <v>488.15881000000002</v>
          </cell>
          <cell r="GG36">
            <v>243</v>
          </cell>
          <cell r="GJ36">
            <v>1050.38843</v>
          </cell>
          <cell r="GP36">
            <v>1251</v>
          </cell>
          <cell r="GS36">
            <v>18012.221860000001</v>
          </cell>
          <cell r="HA36">
            <v>0</v>
          </cell>
          <cell r="HD36">
            <v>-378.89336999999995</v>
          </cell>
          <cell r="HT36">
            <v>132</v>
          </cell>
          <cell r="HZ36">
            <v>20736.635920000001</v>
          </cell>
          <cell r="IJ36">
            <v>0</v>
          </cell>
          <cell r="IP36">
            <v>0</v>
          </cell>
          <cell r="IT36">
            <v>57</v>
          </cell>
          <cell r="IZ36">
            <v>3256.7479000000003</v>
          </cell>
        </row>
        <row r="37">
          <cell r="EK37">
            <v>147</v>
          </cell>
          <cell r="EO37">
            <v>7588.1879200000003</v>
          </cell>
          <cell r="FA37">
            <v>285</v>
          </cell>
          <cell r="FD37">
            <v>3290.3680900000004</v>
          </cell>
          <cell r="FO37">
            <v>685</v>
          </cell>
          <cell r="FR37">
            <v>13802.880510000001</v>
          </cell>
          <cell r="GA37">
            <v>64</v>
          </cell>
          <cell r="GD37">
            <v>615.62752</v>
          </cell>
          <cell r="GG37">
            <v>17</v>
          </cell>
          <cell r="GJ37">
            <v>91.669650000000004</v>
          </cell>
          <cell r="GP37">
            <v>652</v>
          </cell>
          <cell r="GS37">
            <v>13893.17769</v>
          </cell>
          <cell r="HA37">
            <v>0</v>
          </cell>
          <cell r="HD37">
            <v>-284.28031999999996</v>
          </cell>
          <cell r="HT37">
            <v>142</v>
          </cell>
          <cell r="HZ37">
            <v>22699.053070000002</v>
          </cell>
          <cell r="IJ37">
            <v>0</v>
          </cell>
          <cell r="IP37">
            <v>0</v>
          </cell>
          <cell r="IT37">
            <v>59</v>
          </cell>
          <cell r="IZ37">
            <v>3379.1503499999999</v>
          </cell>
        </row>
        <row r="38">
          <cell r="EK38">
            <v>355</v>
          </cell>
          <cell r="EO38">
            <v>10106.90331</v>
          </cell>
          <cell r="FA38">
            <v>1683</v>
          </cell>
          <cell r="FD38">
            <v>17302.487210000003</v>
          </cell>
          <cell r="FO38">
            <v>3318</v>
          </cell>
          <cell r="FR38">
            <v>4620.0861700000014</v>
          </cell>
          <cell r="GA38">
            <v>26</v>
          </cell>
          <cell r="GD38">
            <v>265.72226000000001</v>
          </cell>
          <cell r="GG38">
            <v>134</v>
          </cell>
          <cell r="GJ38">
            <v>524.90560000000005</v>
          </cell>
          <cell r="GP38">
            <v>1936</v>
          </cell>
          <cell r="GS38">
            <v>12013.525159999997</v>
          </cell>
          <cell r="HA38">
            <v>0</v>
          </cell>
          <cell r="HD38">
            <v>-3677.5680700000003</v>
          </cell>
          <cell r="HT38">
            <v>203</v>
          </cell>
          <cell r="HZ38">
            <v>30400.941399999996</v>
          </cell>
          <cell r="IJ38">
            <v>0</v>
          </cell>
          <cell r="IP38">
            <v>0</v>
          </cell>
          <cell r="IT38">
            <v>104</v>
          </cell>
          <cell r="IZ38">
            <v>5916.3326100000004</v>
          </cell>
        </row>
        <row r="39">
          <cell r="EK39">
            <v>183</v>
          </cell>
          <cell r="EO39">
            <v>4580.4007700000002</v>
          </cell>
          <cell r="FA39">
            <v>465</v>
          </cell>
          <cell r="FD39">
            <v>4677.4411599999994</v>
          </cell>
          <cell r="FO39">
            <v>878</v>
          </cell>
          <cell r="FR39">
            <v>18695.747619999998</v>
          </cell>
          <cell r="GA39">
            <v>3</v>
          </cell>
          <cell r="GD39">
            <v>17.36985</v>
          </cell>
          <cell r="GG39">
            <v>89</v>
          </cell>
          <cell r="GJ39">
            <v>508.27933000000002</v>
          </cell>
          <cell r="GP39">
            <v>593</v>
          </cell>
          <cell r="GS39">
            <v>16779.03745</v>
          </cell>
          <cell r="HA39">
            <v>0</v>
          </cell>
          <cell r="HD39">
            <v>-695.93092000000001</v>
          </cell>
          <cell r="HT39">
            <v>145</v>
          </cell>
          <cell r="HZ39">
            <v>13574.47298</v>
          </cell>
          <cell r="IJ39">
            <v>0</v>
          </cell>
          <cell r="IP39">
            <v>0</v>
          </cell>
          <cell r="IT39">
            <v>78</v>
          </cell>
          <cell r="IZ39">
            <v>3216.99478</v>
          </cell>
        </row>
        <row r="40">
          <cell r="EK40">
            <v>160</v>
          </cell>
          <cell r="EO40">
            <v>5311.1451099999995</v>
          </cell>
          <cell r="FA40">
            <v>414</v>
          </cell>
          <cell r="FD40">
            <v>3998.9946299999997</v>
          </cell>
          <cell r="FO40">
            <v>1479</v>
          </cell>
          <cell r="FR40">
            <v>8302.9632099999999</v>
          </cell>
          <cell r="GA40">
            <v>110</v>
          </cell>
          <cell r="GD40">
            <v>1077.34816</v>
          </cell>
          <cell r="GG40">
            <v>3</v>
          </cell>
          <cell r="GJ40">
            <v>12.458670000000001</v>
          </cell>
          <cell r="GP40">
            <v>930</v>
          </cell>
          <cell r="GS40">
            <v>11174.388510000001</v>
          </cell>
          <cell r="HA40">
            <v>0</v>
          </cell>
          <cell r="HD40">
            <v>-313.22668000000004</v>
          </cell>
          <cell r="HT40">
            <v>98</v>
          </cell>
          <cell r="HZ40">
            <v>12993.496579999999</v>
          </cell>
          <cell r="IJ40">
            <v>0</v>
          </cell>
          <cell r="IP40">
            <v>0</v>
          </cell>
          <cell r="IT40">
            <v>53</v>
          </cell>
          <cell r="IZ40">
            <v>3175.7778000000003</v>
          </cell>
        </row>
        <row r="41">
          <cell r="EK41">
            <v>1115</v>
          </cell>
          <cell r="EO41">
            <v>45035.074229999998</v>
          </cell>
          <cell r="FA41">
            <v>4801</v>
          </cell>
          <cell r="FD41">
            <v>55276.135580000002</v>
          </cell>
          <cell r="FO41">
            <v>14739</v>
          </cell>
          <cell r="FR41">
            <v>16343.408620000002</v>
          </cell>
          <cell r="GA41">
            <v>307</v>
          </cell>
          <cell r="GD41">
            <v>2711.5771199999999</v>
          </cell>
          <cell r="GG41">
            <v>705</v>
          </cell>
          <cell r="GJ41">
            <v>3098.5663400000008</v>
          </cell>
          <cell r="GP41">
            <v>8679</v>
          </cell>
          <cell r="GS41">
            <v>66766.413349999988</v>
          </cell>
          <cell r="HA41">
            <v>487</v>
          </cell>
          <cell r="HD41">
            <v>-8994.0409199999995</v>
          </cell>
          <cell r="HT41">
            <v>552</v>
          </cell>
          <cell r="HZ41">
            <v>102722.73942999999</v>
          </cell>
          <cell r="IJ41">
            <v>0</v>
          </cell>
          <cell r="IP41">
            <v>0</v>
          </cell>
          <cell r="IT41">
            <v>214</v>
          </cell>
          <cell r="IZ41">
            <v>12185.92354</v>
          </cell>
        </row>
        <row r="42">
          <cell r="EK42">
            <v>0</v>
          </cell>
          <cell r="EO42">
            <v>0</v>
          </cell>
          <cell r="FA42">
            <v>53</v>
          </cell>
          <cell r="FD42">
            <v>590.02545999999995</v>
          </cell>
          <cell r="FO42">
            <v>347</v>
          </cell>
          <cell r="FR42">
            <v>7634.039420000001</v>
          </cell>
          <cell r="GA42">
            <v>33</v>
          </cell>
          <cell r="GD42">
            <v>341.05665000000005</v>
          </cell>
          <cell r="GG42">
            <v>0</v>
          </cell>
          <cell r="GJ42">
            <v>0</v>
          </cell>
          <cell r="GP42">
            <v>303</v>
          </cell>
          <cell r="GS42">
            <v>6567.08115</v>
          </cell>
          <cell r="HA42">
            <v>0</v>
          </cell>
          <cell r="HD42">
            <v>-23.79325</v>
          </cell>
          <cell r="HT42">
            <v>17</v>
          </cell>
          <cell r="HZ42">
            <v>7276.4659699999993</v>
          </cell>
          <cell r="IJ42">
            <v>0</v>
          </cell>
          <cell r="IP42">
            <v>0</v>
          </cell>
          <cell r="IT42">
            <v>6</v>
          </cell>
          <cell r="IZ42">
            <v>1459.7924599999999</v>
          </cell>
        </row>
        <row r="43">
          <cell r="EK43">
            <v>393</v>
          </cell>
          <cell r="EO43">
            <v>8648.96155</v>
          </cell>
          <cell r="FA43">
            <v>636</v>
          </cell>
          <cell r="FD43">
            <v>6353.0980799999998</v>
          </cell>
          <cell r="FO43">
            <v>1384</v>
          </cell>
          <cell r="FR43">
            <v>31591.856570000004</v>
          </cell>
          <cell r="GA43">
            <v>64</v>
          </cell>
          <cell r="GD43">
            <v>638.53567999999996</v>
          </cell>
          <cell r="GG43">
            <v>228</v>
          </cell>
          <cell r="GJ43">
            <v>322.84465</v>
          </cell>
          <cell r="GP43">
            <v>1619</v>
          </cell>
          <cell r="GS43">
            <v>31064.352179999994</v>
          </cell>
          <cell r="HA43">
            <v>0</v>
          </cell>
          <cell r="HD43">
            <v>-798.84028999999998</v>
          </cell>
          <cell r="HT43">
            <v>213</v>
          </cell>
          <cell r="HZ43">
            <v>24946.002840000001</v>
          </cell>
          <cell r="IJ43">
            <v>0</v>
          </cell>
          <cell r="IP43">
            <v>0</v>
          </cell>
          <cell r="IT43">
            <v>51</v>
          </cell>
          <cell r="IZ43">
            <v>6968.9172900000003</v>
          </cell>
        </row>
        <row r="44">
          <cell r="EK44">
            <v>220</v>
          </cell>
          <cell r="EO44">
            <v>7537.8955700000006</v>
          </cell>
          <cell r="FA44">
            <v>516</v>
          </cell>
          <cell r="FD44">
            <v>5392.1741300000003</v>
          </cell>
          <cell r="FO44">
            <v>1242</v>
          </cell>
          <cell r="FR44">
            <v>35472.728930000005</v>
          </cell>
          <cell r="GA44">
            <v>111</v>
          </cell>
          <cell r="GD44">
            <v>1107.4603199999999</v>
          </cell>
          <cell r="GG44">
            <v>48</v>
          </cell>
          <cell r="GJ44">
            <v>110.24906</v>
          </cell>
          <cell r="GP44">
            <v>932</v>
          </cell>
          <cell r="GS44">
            <v>36440.496619999998</v>
          </cell>
          <cell r="HA44">
            <v>0</v>
          </cell>
          <cell r="HD44">
            <v>-374.33085000000005</v>
          </cell>
          <cell r="HT44">
            <v>188</v>
          </cell>
          <cell r="HZ44">
            <v>19940.273309999997</v>
          </cell>
          <cell r="IJ44">
            <v>0</v>
          </cell>
          <cell r="IP44">
            <v>0</v>
          </cell>
          <cell r="IT44">
            <v>14</v>
          </cell>
          <cell r="IZ44">
            <v>522.45685000000003</v>
          </cell>
        </row>
        <row r="45">
          <cell r="EK45">
            <v>210</v>
          </cell>
          <cell r="EO45">
            <v>7562.9327599999997</v>
          </cell>
          <cell r="FA45">
            <v>667</v>
          </cell>
          <cell r="FD45">
            <v>6447.7608800000007</v>
          </cell>
          <cell r="FO45">
            <v>1011</v>
          </cell>
          <cell r="FR45">
            <v>29917.906560000007</v>
          </cell>
          <cell r="GA45">
            <v>37</v>
          </cell>
          <cell r="GD45">
            <v>369.15344000000005</v>
          </cell>
          <cell r="GG45">
            <v>55</v>
          </cell>
          <cell r="GJ45">
            <v>254.13210000000004</v>
          </cell>
          <cell r="GP45">
            <v>983</v>
          </cell>
          <cell r="GS45">
            <v>30850.519999999997</v>
          </cell>
          <cell r="HA45">
            <v>111</v>
          </cell>
          <cell r="HD45">
            <v>283.00589000000002</v>
          </cell>
          <cell r="HT45">
            <v>170</v>
          </cell>
          <cell r="HZ45">
            <v>20256.771100000002</v>
          </cell>
          <cell r="IJ45">
            <v>0</v>
          </cell>
          <cell r="IP45">
            <v>0</v>
          </cell>
          <cell r="IT45">
            <v>137</v>
          </cell>
          <cell r="IZ45">
            <v>5919.1338100000003</v>
          </cell>
        </row>
        <row r="46">
          <cell r="EK46">
            <v>103</v>
          </cell>
          <cell r="EO46">
            <v>3551.14887</v>
          </cell>
          <cell r="FA46">
            <v>163</v>
          </cell>
          <cell r="FD46">
            <v>2251.2945500000001</v>
          </cell>
          <cell r="FO46">
            <v>232</v>
          </cell>
          <cell r="FR46">
            <v>10425.104869999999</v>
          </cell>
          <cell r="GA46">
            <v>180</v>
          </cell>
          <cell r="GD46">
            <v>1791.50315</v>
          </cell>
          <cell r="GG46">
            <v>244</v>
          </cell>
          <cell r="GJ46">
            <v>2955.5852999999997</v>
          </cell>
          <cell r="GP46">
            <v>1005</v>
          </cell>
          <cell r="GS46">
            <v>12538.41317</v>
          </cell>
          <cell r="HA46">
            <v>0</v>
          </cell>
          <cell r="HD46">
            <v>-58.144800000000004</v>
          </cell>
          <cell r="HT46">
            <v>137</v>
          </cell>
          <cell r="HZ46">
            <v>23599.29853</v>
          </cell>
          <cell r="IJ46">
            <v>0</v>
          </cell>
          <cell r="IP46">
            <v>0</v>
          </cell>
          <cell r="IT46">
            <v>18</v>
          </cell>
          <cell r="IZ46">
            <v>1319.87455</v>
          </cell>
        </row>
        <row r="47">
          <cell r="EK47">
            <v>0</v>
          </cell>
          <cell r="EO47">
            <v>0</v>
          </cell>
          <cell r="FA47">
            <v>1530</v>
          </cell>
          <cell r="FD47">
            <v>14631.74826</v>
          </cell>
          <cell r="FO47">
            <v>2132</v>
          </cell>
          <cell r="FR47">
            <v>3284.4161599999998</v>
          </cell>
          <cell r="GA47">
            <v>225</v>
          </cell>
          <cell r="GD47">
            <v>2160.4862699999999</v>
          </cell>
          <cell r="GG47">
            <v>145</v>
          </cell>
          <cell r="GJ47">
            <v>604.65933000000007</v>
          </cell>
          <cell r="GP47">
            <v>1578</v>
          </cell>
          <cell r="GS47">
            <v>7981.1270900000009</v>
          </cell>
          <cell r="HA47">
            <v>198</v>
          </cell>
          <cell r="HD47">
            <v>-153.92999000000003</v>
          </cell>
          <cell r="HT47">
            <v>201</v>
          </cell>
          <cell r="HZ47">
            <v>35356.695219999994</v>
          </cell>
          <cell r="IJ47">
            <v>0</v>
          </cell>
          <cell r="IP47">
            <v>0</v>
          </cell>
          <cell r="IT47">
            <v>187</v>
          </cell>
          <cell r="IZ47">
            <v>11069.16129</v>
          </cell>
        </row>
        <row r="48">
          <cell r="EK48">
            <v>0</v>
          </cell>
          <cell r="EO48">
            <v>0</v>
          </cell>
          <cell r="FA48">
            <v>0</v>
          </cell>
          <cell r="FD48">
            <v>0</v>
          </cell>
          <cell r="FO48">
            <v>487</v>
          </cell>
          <cell r="FR48">
            <v>4173.4408700000004</v>
          </cell>
          <cell r="GA48">
            <v>0</v>
          </cell>
          <cell r="GD48">
            <v>0</v>
          </cell>
          <cell r="GG48">
            <v>0</v>
          </cell>
          <cell r="GJ48">
            <v>0</v>
          </cell>
          <cell r="GP48">
            <v>412</v>
          </cell>
          <cell r="GS48">
            <v>3629.6016199999995</v>
          </cell>
          <cell r="HA48">
            <v>96</v>
          </cell>
          <cell r="HD48">
            <v>57.956189999999964</v>
          </cell>
          <cell r="HT48">
            <v>0</v>
          </cell>
          <cell r="HZ48">
            <v>0</v>
          </cell>
          <cell r="IJ48">
            <v>0</v>
          </cell>
          <cell r="IP48">
            <v>0</v>
          </cell>
          <cell r="IT48">
            <v>0</v>
          </cell>
          <cell r="IZ48">
            <v>0</v>
          </cell>
        </row>
        <row r="49">
          <cell r="EK49">
            <v>0</v>
          </cell>
          <cell r="EO49">
            <v>0</v>
          </cell>
          <cell r="FA49">
            <v>0</v>
          </cell>
          <cell r="FD49">
            <v>0</v>
          </cell>
          <cell r="FO49">
            <v>0</v>
          </cell>
          <cell r="FR49">
            <v>0</v>
          </cell>
          <cell r="GA49">
            <v>0</v>
          </cell>
          <cell r="GD49">
            <v>0</v>
          </cell>
          <cell r="GG49">
            <v>486</v>
          </cell>
          <cell r="GJ49">
            <v>2018.3045400000001</v>
          </cell>
          <cell r="GP49">
            <v>0</v>
          </cell>
          <cell r="GS49">
            <v>0</v>
          </cell>
          <cell r="HA49">
            <v>36435</v>
          </cell>
          <cell r="HD49">
            <v>42845.611239999998</v>
          </cell>
          <cell r="HT49">
            <v>691</v>
          </cell>
          <cell r="HZ49">
            <v>112733.40771</v>
          </cell>
          <cell r="IJ49">
            <v>0</v>
          </cell>
          <cell r="IP49">
            <v>0</v>
          </cell>
          <cell r="IT49">
            <v>37</v>
          </cell>
          <cell r="IZ49">
            <v>1947.25323</v>
          </cell>
        </row>
        <row r="50">
          <cell r="EK50">
            <v>451</v>
          </cell>
          <cell r="EO50">
            <v>5480.4904299999998</v>
          </cell>
          <cell r="FA50">
            <v>260</v>
          </cell>
          <cell r="FD50">
            <v>2919.77783</v>
          </cell>
          <cell r="FO50">
            <v>652</v>
          </cell>
          <cell r="FR50">
            <v>8436.4993400000021</v>
          </cell>
          <cell r="GA50">
            <v>21</v>
          </cell>
          <cell r="GD50">
            <v>202.00278</v>
          </cell>
          <cell r="GG50">
            <v>95</v>
          </cell>
          <cell r="GJ50">
            <v>809.79130000000009</v>
          </cell>
          <cell r="GP50">
            <v>682</v>
          </cell>
          <cell r="GS50">
            <v>10672.716859999999</v>
          </cell>
          <cell r="HA50">
            <v>0</v>
          </cell>
          <cell r="HD50">
            <v>-712.58413000000007</v>
          </cell>
          <cell r="HT50">
            <v>65</v>
          </cell>
          <cell r="HZ50">
            <v>12735.10945</v>
          </cell>
          <cell r="IJ50">
            <v>0</v>
          </cell>
          <cell r="IP50">
            <v>0</v>
          </cell>
          <cell r="IT50">
            <v>40</v>
          </cell>
          <cell r="IZ50">
            <v>3325.0236100000002</v>
          </cell>
        </row>
        <row r="51">
          <cell r="EK51">
            <v>5048</v>
          </cell>
          <cell r="EO51">
            <v>76583.381689999995</v>
          </cell>
          <cell r="FA51">
            <v>0</v>
          </cell>
          <cell r="FD51">
            <v>0</v>
          </cell>
          <cell r="FO51">
            <v>0</v>
          </cell>
          <cell r="FR51">
            <v>0</v>
          </cell>
          <cell r="GA51">
            <v>0</v>
          </cell>
          <cell r="GD51">
            <v>0</v>
          </cell>
          <cell r="GG51">
            <v>760</v>
          </cell>
          <cell r="GJ51">
            <v>2935.9940000000001</v>
          </cell>
          <cell r="GP51">
            <v>0</v>
          </cell>
          <cell r="GS51">
            <v>0</v>
          </cell>
          <cell r="HA51">
            <v>0</v>
          </cell>
          <cell r="HD51">
            <v>0</v>
          </cell>
          <cell r="HT51">
            <v>0</v>
          </cell>
          <cell r="HZ51">
            <v>0</v>
          </cell>
          <cell r="IJ51">
            <v>0</v>
          </cell>
          <cell r="IP51">
            <v>0</v>
          </cell>
          <cell r="IT51">
            <v>0</v>
          </cell>
          <cell r="IZ51">
            <v>0</v>
          </cell>
        </row>
        <row r="52">
          <cell r="EK52">
            <v>15221</v>
          </cell>
          <cell r="EO52">
            <v>221143.43397999997</v>
          </cell>
          <cell r="FA52">
            <v>0</v>
          </cell>
          <cell r="FD52">
            <v>0</v>
          </cell>
          <cell r="FO52">
            <v>0</v>
          </cell>
          <cell r="FR52">
            <v>0</v>
          </cell>
          <cell r="GA52">
            <v>0</v>
          </cell>
          <cell r="GD52">
            <v>0</v>
          </cell>
          <cell r="GG52">
            <v>51</v>
          </cell>
          <cell r="GJ52">
            <v>218.83488000000003</v>
          </cell>
          <cell r="GP52">
            <v>0</v>
          </cell>
          <cell r="GS52">
            <v>0</v>
          </cell>
          <cell r="HA52">
            <v>0</v>
          </cell>
          <cell r="HD52">
            <v>0</v>
          </cell>
          <cell r="HT52">
            <v>0</v>
          </cell>
          <cell r="HZ52">
            <v>0</v>
          </cell>
          <cell r="IJ52">
            <v>0</v>
          </cell>
          <cell r="IP52">
            <v>0</v>
          </cell>
          <cell r="IT52">
            <v>0</v>
          </cell>
          <cell r="IZ52">
            <v>0</v>
          </cell>
        </row>
        <row r="53">
          <cell r="EK53">
            <v>0</v>
          </cell>
          <cell r="EO53">
            <v>0</v>
          </cell>
          <cell r="FA53">
            <v>0</v>
          </cell>
          <cell r="FD53">
            <v>0</v>
          </cell>
          <cell r="FO53">
            <v>1</v>
          </cell>
          <cell r="FR53">
            <v>7.04596</v>
          </cell>
          <cell r="GA53">
            <v>0</v>
          </cell>
          <cell r="GD53">
            <v>0</v>
          </cell>
          <cell r="GG53">
            <v>0</v>
          </cell>
          <cell r="GJ53">
            <v>0</v>
          </cell>
          <cell r="GP53">
            <v>0</v>
          </cell>
          <cell r="GS53">
            <v>0</v>
          </cell>
          <cell r="HA53">
            <v>168</v>
          </cell>
          <cell r="HD53">
            <v>1637.5593100000001</v>
          </cell>
          <cell r="HT53">
            <v>0</v>
          </cell>
          <cell r="HZ53">
            <v>0</v>
          </cell>
          <cell r="IJ53">
            <v>0</v>
          </cell>
          <cell r="IP53">
            <v>0</v>
          </cell>
          <cell r="IT53">
            <v>39</v>
          </cell>
          <cell r="IZ53">
            <v>5340.3210900000004</v>
          </cell>
        </row>
        <row r="54">
          <cell r="EK54">
            <v>0</v>
          </cell>
          <cell r="EO54">
            <v>0</v>
          </cell>
          <cell r="FA54">
            <v>0</v>
          </cell>
          <cell r="FD54">
            <v>0</v>
          </cell>
          <cell r="FO54">
            <v>0</v>
          </cell>
          <cell r="FR54">
            <v>0</v>
          </cell>
          <cell r="GA54">
            <v>0</v>
          </cell>
          <cell r="GD54">
            <v>0</v>
          </cell>
          <cell r="GG54">
            <v>0</v>
          </cell>
          <cell r="GJ54">
            <v>0</v>
          </cell>
          <cell r="GP54">
            <v>0</v>
          </cell>
          <cell r="GS54">
            <v>0</v>
          </cell>
          <cell r="HA54">
            <v>46</v>
          </cell>
          <cell r="HD54">
            <v>178.69068000000001</v>
          </cell>
          <cell r="HT54">
            <v>0</v>
          </cell>
          <cell r="HZ54">
            <v>0</v>
          </cell>
          <cell r="IJ54">
            <v>0</v>
          </cell>
          <cell r="IP54">
            <v>0</v>
          </cell>
          <cell r="IT54">
            <v>262</v>
          </cell>
          <cell r="IZ54">
            <v>23919.263250000004</v>
          </cell>
        </row>
        <row r="55">
          <cell r="EK55">
            <v>0</v>
          </cell>
          <cell r="EO55">
            <v>0</v>
          </cell>
          <cell r="FA55">
            <v>0</v>
          </cell>
          <cell r="FD55">
            <v>0</v>
          </cell>
          <cell r="FO55">
            <v>0</v>
          </cell>
          <cell r="FR55">
            <v>0</v>
          </cell>
          <cell r="GA55">
            <v>0</v>
          </cell>
          <cell r="GD55">
            <v>0</v>
          </cell>
          <cell r="GG55">
            <v>0</v>
          </cell>
          <cell r="GJ55">
            <v>0</v>
          </cell>
          <cell r="GP55">
            <v>0</v>
          </cell>
          <cell r="GS55">
            <v>0</v>
          </cell>
          <cell r="HA55">
            <v>0</v>
          </cell>
          <cell r="HD55">
            <v>0</v>
          </cell>
          <cell r="HT55">
            <v>0</v>
          </cell>
          <cell r="HZ55">
            <v>0</v>
          </cell>
          <cell r="IJ55">
            <v>0</v>
          </cell>
          <cell r="IP55">
            <v>0</v>
          </cell>
          <cell r="IT55">
            <v>2</v>
          </cell>
          <cell r="IZ55">
            <v>138.86073999999999</v>
          </cell>
        </row>
        <row r="56">
          <cell r="EK56">
            <v>0</v>
          </cell>
          <cell r="EO56">
            <v>0</v>
          </cell>
          <cell r="FA56">
            <v>1147</v>
          </cell>
          <cell r="FD56">
            <v>14050.216189999999</v>
          </cell>
          <cell r="FO56">
            <v>3868</v>
          </cell>
          <cell r="FR56">
            <v>1498.8079599999999</v>
          </cell>
          <cell r="GA56">
            <v>708</v>
          </cell>
          <cell r="GD56">
            <v>6740.5608999999995</v>
          </cell>
          <cell r="GG56">
            <v>757</v>
          </cell>
          <cell r="GJ56">
            <v>3143.7377300000003</v>
          </cell>
          <cell r="GP56">
            <v>4168</v>
          </cell>
          <cell r="GS56">
            <v>7436.3731399999997</v>
          </cell>
          <cell r="HA56">
            <v>153</v>
          </cell>
          <cell r="HD56">
            <v>-11448.872120000002</v>
          </cell>
          <cell r="HT56">
            <v>0</v>
          </cell>
          <cell r="HZ56">
            <v>0</v>
          </cell>
          <cell r="IJ56">
            <v>0</v>
          </cell>
          <cell r="IP56">
            <v>0</v>
          </cell>
          <cell r="IT56">
            <v>271</v>
          </cell>
          <cell r="IZ56">
            <v>16208.552739999999</v>
          </cell>
        </row>
        <row r="57">
          <cell r="EK57">
            <v>0</v>
          </cell>
          <cell r="EO57">
            <v>0</v>
          </cell>
          <cell r="FA57">
            <v>0</v>
          </cell>
          <cell r="FD57">
            <v>0</v>
          </cell>
          <cell r="FO57">
            <v>0</v>
          </cell>
          <cell r="FR57">
            <v>0</v>
          </cell>
          <cell r="GA57">
            <v>0</v>
          </cell>
          <cell r="GD57">
            <v>0</v>
          </cell>
          <cell r="GG57">
            <v>0</v>
          </cell>
          <cell r="GJ57">
            <v>0</v>
          </cell>
          <cell r="GP57">
            <v>0</v>
          </cell>
          <cell r="GS57">
            <v>0</v>
          </cell>
          <cell r="HA57">
            <v>973</v>
          </cell>
          <cell r="HD57">
            <v>11880.890909999998</v>
          </cell>
          <cell r="HT57">
            <v>0</v>
          </cell>
          <cell r="HZ57">
            <v>0</v>
          </cell>
          <cell r="IJ57">
            <v>0</v>
          </cell>
          <cell r="IP57">
            <v>0</v>
          </cell>
          <cell r="IT57">
            <v>0</v>
          </cell>
          <cell r="IZ57">
            <v>0</v>
          </cell>
        </row>
        <row r="58">
          <cell r="EK58">
            <v>0</v>
          </cell>
          <cell r="EO58">
            <v>0</v>
          </cell>
          <cell r="FA58">
            <v>0</v>
          </cell>
          <cell r="FD58">
            <v>0</v>
          </cell>
          <cell r="FO58">
            <v>0</v>
          </cell>
          <cell r="FR58">
            <v>0</v>
          </cell>
          <cell r="GA58">
            <v>0</v>
          </cell>
          <cell r="GD58">
            <v>0</v>
          </cell>
          <cell r="GG58">
            <v>0</v>
          </cell>
          <cell r="GJ58">
            <v>0</v>
          </cell>
          <cell r="GP58">
            <v>0</v>
          </cell>
          <cell r="GS58">
            <v>0</v>
          </cell>
          <cell r="HA58">
            <v>0</v>
          </cell>
          <cell r="HD58">
            <v>0</v>
          </cell>
          <cell r="HT58">
            <v>0</v>
          </cell>
          <cell r="HZ58">
            <v>0</v>
          </cell>
          <cell r="IJ58">
            <v>0</v>
          </cell>
          <cell r="IP58">
            <v>0</v>
          </cell>
          <cell r="IT58">
            <v>82</v>
          </cell>
          <cell r="IZ58">
            <v>8082.1614</v>
          </cell>
        </row>
        <row r="59">
          <cell r="EK59">
            <v>0</v>
          </cell>
          <cell r="EO59">
            <v>0</v>
          </cell>
          <cell r="FA59">
            <v>0</v>
          </cell>
          <cell r="FD59">
            <v>0</v>
          </cell>
          <cell r="FO59">
            <v>234</v>
          </cell>
          <cell r="FR59">
            <v>298.04204000000004</v>
          </cell>
          <cell r="GA59">
            <v>0</v>
          </cell>
          <cell r="GD59">
            <v>0</v>
          </cell>
          <cell r="GG59">
            <v>168</v>
          </cell>
          <cell r="GJ59">
            <v>697.68552</v>
          </cell>
          <cell r="GP59">
            <v>453</v>
          </cell>
          <cell r="GS59">
            <v>2779.9935300000002</v>
          </cell>
          <cell r="HA59">
            <v>620964</v>
          </cell>
          <cell r="HD59">
            <v>232544.79556</v>
          </cell>
          <cell r="HT59">
            <v>467</v>
          </cell>
          <cell r="HZ59">
            <v>91558.536309999996</v>
          </cell>
          <cell r="IJ59">
            <v>0</v>
          </cell>
          <cell r="IP59">
            <v>0</v>
          </cell>
          <cell r="IT59">
            <v>130</v>
          </cell>
          <cell r="IZ59">
            <v>15087.990540000001</v>
          </cell>
        </row>
        <row r="60">
          <cell r="EK60">
            <v>0</v>
          </cell>
          <cell r="EO60">
            <v>0</v>
          </cell>
          <cell r="FA60">
            <v>0</v>
          </cell>
          <cell r="FD60">
            <v>0</v>
          </cell>
          <cell r="FO60">
            <v>0</v>
          </cell>
          <cell r="FR60">
            <v>0</v>
          </cell>
          <cell r="GA60">
            <v>0</v>
          </cell>
          <cell r="GD60">
            <v>0</v>
          </cell>
          <cell r="GG60">
            <v>0</v>
          </cell>
          <cell r="GJ60">
            <v>0</v>
          </cell>
          <cell r="GP60">
            <v>0</v>
          </cell>
          <cell r="GS60">
            <v>0</v>
          </cell>
          <cell r="HA60">
            <v>1143</v>
          </cell>
          <cell r="HD60">
            <v>5931.0727200000001</v>
          </cell>
          <cell r="HT60">
            <v>0</v>
          </cell>
          <cell r="HZ60">
            <v>0</v>
          </cell>
          <cell r="IJ60">
            <v>0</v>
          </cell>
          <cell r="IP60">
            <v>0</v>
          </cell>
          <cell r="IT60">
            <v>0</v>
          </cell>
          <cell r="IZ60">
            <v>0</v>
          </cell>
        </row>
        <row r="62">
          <cell r="EK62">
            <v>0</v>
          </cell>
          <cell r="EO62">
            <v>0</v>
          </cell>
          <cell r="FA62">
            <v>0</v>
          </cell>
          <cell r="FD62">
            <v>0</v>
          </cell>
          <cell r="FO62">
            <v>0</v>
          </cell>
          <cell r="FR62">
            <v>0</v>
          </cell>
          <cell r="GA62">
            <v>0</v>
          </cell>
          <cell r="GD62">
            <v>0</v>
          </cell>
          <cell r="GG62">
            <v>0</v>
          </cell>
          <cell r="GJ62">
            <v>0</v>
          </cell>
          <cell r="GP62">
            <v>0</v>
          </cell>
          <cell r="GS62">
            <v>0</v>
          </cell>
          <cell r="HA62">
            <v>0</v>
          </cell>
          <cell r="HD62">
            <v>0</v>
          </cell>
          <cell r="HT62">
            <v>0</v>
          </cell>
          <cell r="HZ62">
            <v>0</v>
          </cell>
          <cell r="IJ62">
            <v>0</v>
          </cell>
          <cell r="IP62">
            <v>0</v>
          </cell>
          <cell r="IT62">
            <v>0</v>
          </cell>
          <cell r="IZ62">
            <v>0</v>
          </cell>
        </row>
        <row r="63">
          <cell r="EK63">
            <v>0</v>
          </cell>
          <cell r="EO63">
            <v>0</v>
          </cell>
          <cell r="FA63">
            <v>0</v>
          </cell>
          <cell r="FD63">
            <v>0</v>
          </cell>
          <cell r="FO63">
            <v>107</v>
          </cell>
          <cell r="FR63">
            <v>90.009469999999993</v>
          </cell>
          <cell r="GA63">
            <v>0</v>
          </cell>
          <cell r="GD63">
            <v>0</v>
          </cell>
          <cell r="GG63">
            <v>0</v>
          </cell>
          <cell r="GJ63">
            <v>0</v>
          </cell>
          <cell r="GP63">
            <v>12</v>
          </cell>
          <cell r="GS63">
            <v>81.202439999999996</v>
          </cell>
          <cell r="HA63">
            <v>0</v>
          </cell>
          <cell r="HD63">
            <v>0</v>
          </cell>
          <cell r="HT63">
            <v>0</v>
          </cell>
          <cell r="HZ63">
            <v>0</v>
          </cell>
          <cell r="IJ63">
            <v>0</v>
          </cell>
          <cell r="IP63">
            <v>0</v>
          </cell>
          <cell r="IT63">
            <v>203</v>
          </cell>
          <cell r="IZ63">
            <v>45923.736519999999</v>
          </cell>
        </row>
        <row r="64">
          <cell r="EK64">
            <v>0</v>
          </cell>
          <cell r="EO64">
            <v>0</v>
          </cell>
          <cell r="FA64">
            <v>0</v>
          </cell>
          <cell r="FD64">
            <v>0</v>
          </cell>
          <cell r="FO64">
            <v>0</v>
          </cell>
          <cell r="FR64">
            <v>0</v>
          </cell>
          <cell r="GA64">
            <v>0</v>
          </cell>
          <cell r="GD64">
            <v>0</v>
          </cell>
          <cell r="GG64">
            <v>0</v>
          </cell>
          <cell r="GJ64">
            <v>0</v>
          </cell>
          <cell r="GP64">
            <v>0</v>
          </cell>
          <cell r="GS64">
            <v>0</v>
          </cell>
          <cell r="HA64">
            <v>0</v>
          </cell>
          <cell r="HD64">
            <v>0</v>
          </cell>
          <cell r="HT64">
            <v>0</v>
          </cell>
          <cell r="HZ64">
            <v>0</v>
          </cell>
          <cell r="IJ64">
            <v>0</v>
          </cell>
          <cell r="IP64">
            <v>0</v>
          </cell>
          <cell r="IT64">
            <v>8</v>
          </cell>
          <cell r="IZ64">
            <v>899.40100000000007</v>
          </cell>
        </row>
        <row r="65">
          <cell r="EK65">
            <v>0</v>
          </cell>
          <cell r="EO65">
            <v>0</v>
          </cell>
          <cell r="FA65">
            <v>0</v>
          </cell>
          <cell r="FD65">
            <v>0</v>
          </cell>
          <cell r="FO65">
            <v>132</v>
          </cell>
          <cell r="FR65">
            <v>111.35888</v>
          </cell>
          <cell r="GA65">
            <v>0</v>
          </cell>
          <cell r="GD65">
            <v>0</v>
          </cell>
          <cell r="GG65">
            <v>0</v>
          </cell>
          <cell r="GJ65">
            <v>0</v>
          </cell>
          <cell r="GP65">
            <v>15</v>
          </cell>
          <cell r="GS65">
            <v>106.02824000000001</v>
          </cell>
          <cell r="HA65">
            <v>0</v>
          </cell>
          <cell r="HD65">
            <v>0</v>
          </cell>
          <cell r="HT65">
            <v>0</v>
          </cell>
          <cell r="HZ65">
            <v>0</v>
          </cell>
          <cell r="IJ65">
            <v>0</v>
          </cell>
          <cell r="IP65">
            <v>0</v>
          </cell>
          <cell r="IT65">
            <v>96</v>
          </cell>
          <cell r="IZ65">
            <v>23122.51498</v>
          </cell>
        </row>
        <row r="66">
          <cell r="EK66">
            <v>0</v>
          </cell>
          <cell r="EO66">
            <v>0</v>
          </cell>
          <cell r="FA66">
            <v>0</v>
          </cell>
          <cell r="FD66">
            <v>0</v>
          </cell>
          <cell r="FO66">
            <v>0</v>
          </cell>
          <cell r="FR66">
            <v>0</v>
          </cell>
          <cell r="GA66">
            <v>0</v>
          </cell>
          <cell r="GD66">
            <v>0</v>
          </cell>
          <cell r="GG66">
            <v>0</v>
          </cell>
          <cell r="GJ66">
            <v>0</v>
          </cell>
          <cell r="GP66">
            <v>0</v>
          </cell>
          <cell r="GS66">
            <v>0</v>
          </cell>
          <cell r="HA66">
            <v>0</v>
          </cell>
          <cell r="HD66">
            <v>0</v>
          </cell>
          <cell r="HT66">
            <v>0</v>
          </cell>
          <cell r="HZ66">
            <v>0</v>
          </cell>
          <cell r="IJ66">
            <v>0</v>
          </cell>
          <cell r="IP66">
            <v>0</v>
          </cell>
          <cell r="IT66">
            <v>0</v>
          </cell>
          <cell r="IZ66">
            <v>0</v>
          </cell>
        </row>
        <row r="67">
          <cell r="EK67">
            <v>0</v>
          </cell>
          <cell r="EO67">
            <v>0</v>
          </cell>
          <cell r="FA67">
            <v>0</v>
          </cell>
          <cell r="FD67">
            <v>0</v>
          </cell>
          <cell r="FO67">
            <v>0</v>
          </cell>
          <cell r="FR67">
            <v>0</v>
          </cell>
          <cell r="GA67">
            <v>0</v>
          </cell>
          <cell r="GD67">
            <v>0</v>
          </cell>
          <cell r="GG67">
            <v>0</v>
          </cell>
          <cell r="GJ67">
            <v>0</v>
          </cell>
          <cell r="GP67">
            <v>0</v>
          </cell>
          <cell r="GS67">
            <v>0</v>
          </cell>
          <cell r="HA67">
            <v>0</v>
          </cell>
          <cell r="HD67">
            <v>0</v>
          </cell>
          <cell r="HT67">
            <v>0</v>
          </cell>
          <cell r="HZ67">
            <v>0</v>
          </cell>
          <cell r="IJ67">
            <v>0</v>
          </cell>
          <cell r="IP67">
            <v>0</v>
          </cell>
          <cell r="IT67">
            <v>0</v>
          </cell>
          <cell r="IZ67">
            <v>0</v>
          </cell>
        </row>
        <row r="68">
          <cell r="EK68">
            <v>0</v>
          </cell>
          <cell r="EO68">
            <v>0</v>
          </cell>
          <cell r="FA68">
            <v>0</v>
          </cell>
          <cell r="FD68">
            <v>0</v>
          </cell>
          <cell r="FO68">
            <v>0</v>
          </cell>
          <cell r="FR68">
            <v>0</v>
          </cell>
          <cell r="GA68">
            <v>0</v>
          </cell>
          <cell r="GD68">
            <v>0</v>
          </cell>
          <cell r="GG68">
            <v>0</v>
          </cell>
          <cell r="GJ68">
            <v>0</v>
          </cell>
          <cell r="GP68">
            <v>0</v>
          </cell>
          <cell r="GS68">
            <v>0</v>
          </cell>
          <cell r="HA68">
            <v>0</v>
          </cell>
          <cell r="HD68">
            <v>0</v>
          </cell>
          <cell r="HT68">
            <v>0</v>
          </cell>
          <cell r="HZ68">
            <v>0</v>
          </cell>
          <cell r="IJ68">
            <v>0</v>
          </cell>
          <cell r="IP68">
            <v>0</v>
          </cell>
          <cell r="IT68">
            <v>0</v>
          </cell>
          <cell r="IZ68">
            <v>0</v>
          </cell>
        </row>
        <row r="69">
          <cell r="EK69">
            <v>0</v>
          </cell>
          <cell r="EO69">
            <v>0</v>
          </cell>
          <cell r="FA69">
            <v>0</v>
          </cell>
          <cell r="FD69">
            <v>0</v>
          </cell>
          <cell r="FO69">
            <v>0</v>
          </cell>
          <cell r="FR69">
            <v>0</v>
          </cell>
          <cell r="GA69">
            <v>0</v>
          </cell>
          <cell r="GD69">
            <v>0</v>
          </cell>
          <cell r="GG69">
            <v>0</v>
          </cell>
          <cell r="GJ69">
            <v>0</v>
          </cell>
          <cell r="GP69">
            <v>0</v>
          </cell>
          <cell r="GS69">
            <v>0</v>
          </cell>
          <cell r="HA69">
            <v>0</v>
          </cell>
          <cell r="HD69">
            <v>0</v>
          </cell>
          <cell r="HT69">
            <v>0</v>
          </cell>
          <cell r="HZ69">
            <v>0</v>
          </cell>
          <cell r="IJ69">
            <v>0</v>
          </cell>
          <cell r="IP69">
            <v>0</v>
          </cell>
          <cell r="IT69">
            <v>0</v>
          </cell>
          <cell r="IZ69">
            <v>0</v>
          </cell>
        </row>
      </sheetData>
      <sheetData sheetId="3"/>
      <sheetData sheetId="4"/>
      <sheetData sheetId="5">
        <row r="32">
          <cell r="IH32">
            <v>10</v>
          </cell>
          <cell r="IN32">
            <v>1046.5923600000001</v>
          </cell>
        </row>
      </sheetData>
      <sheetData sheetId="6"/>
      <sheetData sheetId="7"/>
      <sheetData sheetId="8"/>
      <sheetData sheetId="9"/>
      <sheetData sheetId="10"/>
      <sheetData sheetId="11"/>
      <sheetData sheetId="12">
        <row r="32">
          <cell r="IH32">
            <v>60</v>
          </cell>
          <cell r="IN32">
            <v>4347.4513999999999</v>
          </cell>
        </row>
      </sheetData>
      <sheetData sheetId="13"/>
      <sheetData sheetId="14"/>
      <sheetData sheetId="15">
        <row r="32">
          <cell r="IH32">
            <v>86</v>
          </cell>
          <cell r="IN32">
            <v>8453.4830999999995</v>
          </cell>
        </row>
      </sheetData>
      <sheetData sheetId="16"/>
      <sheetData sheetId="17"/>
      <sheetData sheetId="18">
        <row r="32">
          <cell r="IH32">
            <v>58</v>
          </cell>
          <cell r="IN32">
            <v>7537.5221599999995</v>
          </cell>
        </row>
      </sheetData>
      <sheetData sheetId="19">
        <row r="32">
          <cell r="IH32">
            <v>39</v>
          </cell>
          <cell r="IN32">
            <v>3344.4668000000001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>
        <row r="32">
          <cell r="IH32">
            <v>251</v>
          </cell>
          <cell r="IN32">
            <v>22405.304400000001</v>
          </cell>
        </row>
      </sheetData>
      <sheetData sheetId="43"/>
      <sheetData sheetId="44"/>
      <sheetData sheetId="45"/>
      <sheetData sheetId="46">
        <row r="32">
          <cell r="IH32">
            <v>82</v>
          </cell>
          <cell r="IN32">
            <v>8082.1614</v>
          </cell>
        </row>
      </sheetData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"/>
      <sheetName val="Прил. к Протоколу Распред по МО"/>
      <sheetName val="ДС 2025"/>
      <sheetName val="План Ак+Стом (уменьш подуш)"/>
      <sheetName val="План диагн (уменьш подуш)"/>
      <sheetName val="ПЛАН диаг за ед 2025"/>
      <sheetName val="План 2025"/>
      <sheetName val="Прил 2,3"/>
      <sheetName val="СВОД"/>
      <sheetName val="410001"/>
      <sheetName val="410002"/>
      <sheetName val="410004"/>
      <sheetName val="410006"/>
      <sheetName val="410010"/>
      <sheetName val="410013"/>
      <sheetName val="410046"/>
      <sheetName val="410056"/>
      <sheetName val="410058"/>
      <sheetName val="410069"/>
      <sheetName val="410071"/>
      <sheetName val="410077"/>
      <sheetName val="410089"/>
      <sheetName val="410100"/>
      <sheetName val="410107"/>
      <sheetName val="410114"/>
      <sheetName val="410003"/>
      <sheetName val="410014"/>
      <sheetName val="410017"/>
      <sheetName val="410019"/>
      <sheetName val="410051"/>
      <sheetName val="410052"/>
      <sheetName val="410064"/>
      <sheetName val="410106"/>
      <sheetName val="410116"/>
      <sheetName val="410095"/>
      <sheetName val="410101"/>
      <sheetName val="410112"/>
      <sheetName val="410115"/>
      <sheetName val="410005"/>
      <sheetName val="410008"/>
      <sheetName val="410009"/>
      <sheetName val="410011"/>
      <sheetName val="410012"/>
      <sheetName val="410015"/>
      <sheetName val="410016"/>
      <sheetName val="410018"/>
      <sheetName val="410028"/>
      <sheetName val="410029"/>
      <sheetName val="410030"/>
      <sheetName val="410031"/>
      <sheetName val="410033"/>
      <sheetName val="410035"/>
      <sheetName val="410042"/>
      <sheetName val="410043"/>
      <sheetName val="410068"/>
      <sheetName val="410007"/>
      <sheetName val="410032"/>
      <sheetName val="410036"/>
      <sheetName val="410037"/>
      <sheetName val="410038"/>
      <sheetName val="410039"/>
      <sheetName val="410040"/>
      <sheetName val="410047"/>
      <sheetName val="резервы"/>
      <sheetName val="410092"/>
      <sheetName val="410,,,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/>
      <sheetData sheetId="6">
        <row r="9">
          <cell r="D9">
            <v>0</v>
          </cell>
          <cell r="E9">
            <v>0</v>
          </cell>
          <cell r="N9">
            <v>0</v>
          </cell>
          <cell r="P9">
            <v>13318</v>
          </cell>
          <cell r="Q9">
            <v>40147.72</v>
          </cell>
          <cell r="R9">
            <v>398</v>
          </cell>
          <cell r="S9">
            <v>1871.8000000000002</v>
          </cell>
          <cell r="T9">
            <v>0</v>
          </cell>
          <cell r="U9">
            <v>0</v>
          </cell>
          <cell r="V9">
            <v>7832</v>
          </cell>
          <cell r="W9">
            <v>39963.65</v>
          </cell>
          <cell r="X9">
            <v>1976</v>
          </cell>
          <cell r="Y9">
            <v>13514.04</v>
          </cell>
          <cell r="AB9">
            <v>7120</v>
          </cell>
          <cell r="AC9">
            <v>49057.62717</v>
          </cell>
          <cell r="AE9">
            <v>12523</v>
          </cell>
          <cell r="AF9">
            <v>2968214.5</v>
          </cell>
          <cell r="AS9">
            <v>10</v>
          </cell>
          <cell r="AT9">
            <v>1980</v>
          </cell>
          <cell r="AU9">
            <v>324</v>
          </cell>
          <cell r="AV9">
            <v>147727.32</v>
          </cell>
        </row>
        <row r="10">
          <cell r="D10">
            <v>0</v>
          </cell>
          <cell r="E10">
            <v>0</v>
          </cell>
          <cell r="N10">
            <v>0</v>
          </cell>
          <cell r="P10">
            <v>6007</v>
          </cell>
          <cell r="Q10">
            <v>6273.7300000000005</v>
          </cell>
          <cell r="R10">
            <v>60</v>
          </cell>
          <cell r="S10">
            <v>416.28</v>
          </cell>
          <cell r="T10">
            <v>0</v>
          </cell>
          <cell r="U10">
            <v>0</v>
          </cell>
          <cell r="V10">
            <v>4735</v>
          </cell>
          <cell r="W10">
            <v>20333.28</v>
          </cell>
          <cell r="X10">
            <v>4683</v>
          </cell>
          <cell r="Y10">
            <v>40545.61</v>
          </cell>
          <cell r="AB10">
            <v>1473</v>
          </cell>
          <cell r="AC10">
            <v>6300.1119999999992</v>
          </cell>
          <cell r="AE10">
            <v>3859</v>
          </cell>
          <cell r="AF10">
            <v>621276</v>
          </cell>
          <cell r="AS10">
            <v>41</v>
          </cell>
          <cell r="AT10">
            <v>9280.75</v>
          </cell>
          <cell r="AU10">
            <v>13</v>
          </cell>
          <cell r="AV10">
            <v>10078.799999999999</v>
          </cell>
        </row>
        <row r="11">
          <cell r="D11">
            <v>0</v>
          </cell>
          <cell r="E11">
            <v>0</v>
          </cell>
          <cell r="N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13385</v>
          </cell>
          <cell r="Y11">
            <v>117788</v>
          </cell>
          <cell r="AB11">
            <v>0</v>
          </cell>
          <cell r="AC11">
            <v>0</v>
          </cell>
          <cell r="AE11">
            <v>0</v>
          </cell>
          <cell r="AF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</row>
        <row r="12">
          <cell r="D12">
            <v>0</v>
          </cell>
          <cell r="E12">
            <v>0</v>
          </cell>
          <cell r="N12">
            <v>0</v>
          </cell>
          <cell r="P12">
            <v>4147</v>
          </cell>
          <cell r="Q12">
            <v>2996.66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9943</v>
          </cell>
          <cell r="Y12">
            <v>64605.84</v>
          </cell>
          <cell r="AB12">
            <v>0</v>
          </cell>
          <cell r="AC12">
            <v>0</v>
          </cell>
          <cell r="AE12">
            <v>403</v>
          </cell>
          <cell r="AF12">
            <v>69830.16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</row>
        <row r="13">
          <cell r="D13">
            <v>0</v>
          </cell>
          <cell r="E13">
            <v>0</v>
          </cell>
          <cell r="N13">
            <v>1245</v>
          </cell>
          <cell r="O13">
            <v>10502.56</v>
          </cell>
          <cell r="P13">
            <v>21020</v>
          </cell>
          <cell r="Q13">
            <v>20571.010000000009</v>
          </cell>
          <cell r="R13">
            <v>6736</v>
          </cell>
          <cell r="S13">
            <v>35125.160000000003</v>
          </cell>
          <cell r="T13">
            <v>7850</v>
          </cell>
          <cell r="U13">
            <v>90194.540000000008</v>
          </cell>
          <cell r="V13">
            <v>1632</v>
          </cell>
          <cell r="W13">
            <v>6459.9400000000005</v>
          </cell>
          <cell r="X13">
            <v>10820</v>
          </cell>
          <cell r="Y13">
            <v>63439.63</v>
          </cell>
          <cell r="AB13">
            <v>3200</v>
          </cell>
          <cell r="AC13">
            <v>7271.68</v>
          </cell>
          <cell r="AE13">
            <v>0</v>
          </cell>
          <cell r="AF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</row>
        <row r="14">
          <cell r="D14">
            <v>0</v>
          </cell>
          <cell r="E14">
            <v>0</v>
          </cell>
          <cell r="N14">
            <v>0</v>
          </cell>
          <cell r="P14">
            <v>13724</v>
          </cell>
          <cell r="Q14">
            <v>18101.8</v>
          </cell>
          <cell r="R14">
            <v>0</v>
          </cell>
          <cell r="S14">
            <v>0</v>
          </cell>
          <cell r="T14">
            <v>6144</v>
          </cell>
          <cell r="U14">
            <v>86745.23</v>
          </cell>
          <cell r="V14">
            <v>0</v>
          </cell>
          <cell r="W14">
            <v>0</v>
          </cell>
          <cell r="X14">
            <v>7984</v>
          </cell>
          <cell r="Y14">
            <v>72500.679999999993</v>
          </cell>
          <cell r="AB14">
            <v>59524</v>
          </cell>
          <cell r="AC14">
            <v>289236.08999999997</v>
          </cell>
          <cell r="AE14">
            <v>2929</v>
          </cell>
          <cell r="AF14">
            <v>818448.66000000015</v>
          </cell>
          <cell r="AS14">
            <v>0</v>
          </cell>
          <cell r="AT14">
            <v>0</v>
          </cell>
          <cell r="AU14">
            <v>105</v>
          </cell>
          <cell r="AV14">
            <v>44069.929999999993</v>
          </cell>
        </row>
        <row r="15">
          <cell r="D15">
            <v>1341</v>
          </cell>
          <cell r="E15">
            <v>21451.86</v>
          </cell>
          <cell r="N15">
            <v>0</v>
          </cell>
          <cell r="P15">
            <v>12040</v>
          </cell>
          <cell r="Q15">
            <v>88077.11</v>
          </cell>
          <cell r="R15">
            <v>615</v>
          </cell>
          <cell r="S15">
            <v>3206.95</v>
          </cell>
          <cell r="T15">
            <v>772</v>
          </cell>
          <cell r="U15">
            <v>7702.34</v>
          </cell>
          <cell r="V15">
            <v>900</v>
          </cell>
          <cell r="W15">
            <v>3876.67</v>
          </cell>
          <cell r="X15">
            <v>6517</v>
          </cell>
          <cell r="Y15">
            <v>100394.75999999998</v>
          </cell>
          <cell r="AB15">
            <v>0</v>
          </cell>
          <cell r="AC15">
            <v>0</v>
          </cell>
          <cell r="AE15">
            <v>941</v>
          </cell>
          <cell r="AF15">
            <v>119917.20000000001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</row>
        <row r="16">
          <cell r="D16">
            <v>0</v>
          </cell>
          <cell r="E16">
            <v>0</v>
          </cell>
          <cell r="N16">
            <v>0</v>
          </cell>
          <cell r="P16">
            <v>30906</v>
          </cell>
          <cell r="Q16">
            <v>13717.890000000007</v>
          </cell>
          <cell r="R16">
            <v>4388</v>
          </cell>
          <cell r="S16">
            <v>22881.43</v>
          </cell>
          <cell r="T16">
            <v>6345</v>
          </cell>
          <cell r="U16">
            <v>58422.560000000005</v>
          </cell>
          <cell r="V16">
            <v>3625</v>
          </cell>
          <cell r="W16">
            <v>14636.68</v>
          </cell>
          <cell r="X16">
            <v>23260</v>
          </cell>
          <cell r="Y16">
            <v>70990.420000000013</v>
          </cell>
          <cell r="AB16">
            <v>795</v>
          </cell>
          <cell r="AC16">
            <v>2566.79</v>
          </cell>
          <cell r="AE16">
            <v>3289</v>
          </cell>
          <cell r="AF16">
            <v>438380.58999999997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</row>
        <row r="17">
          <cell r="D17">
            <v>0</v>
          </cell>
          <cell r="E17">
            <v>0</v>
          </cell>
          <cell r="N17">
            <v>0</v>
          </cell>
          <cell r="P17">
            <v>44675</v>
          </cell>
          <cell r="Q17">
            <v>31014.779999999995</v>
          </cell>
          <cell r="R17">
            <v>5818</v>
          </cell>
          <cell r="S17">
            <v>30338.240000000002</v>
          </cell>
          <cell r="T17">
            <v>7736</v>
          </cell>
          <cell r="U17">
            <v>69153.240000000005</v>
          </cell>
          <cell r="V17">
            <v>2393</v>
          </cell>
          <cell r="W17">
            <v>10102.579999999998</v>
          </cell>
          <cell r="X17">
            <v>19227</v>
          </cell>
          <cell r="Y17">
            <v>98603.550000000032</v>
          </cell>
          <cell r="AB17">
            <v>4762</v>
          </cell>
          <cell r="AC17">
            <v>21713.920000000002</v>
          </cell>
          <cell r="AE17">
            <v>5809</v>
          </cell>
          <cell r="AF17">
            <v>949656.5</v>
          </cell>
          <cell r="AS17">
            <v>0</v>
          </cell>
          <cell r="AT17">
            <v>0</v>
          </cell>
          <cell r="AU17">
            <v>5</v>
          </cell>
          <cell r="AV17">
            <v>3240.09</v>
          </cell>
        </row>
        <row r="18">
          <cell r="D18">
            <v>0</v>
          </cell>
          <cell r="E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AB18">
            <v>0</v>
          </cell>
          <cell r="AC18">
            <v>0</v>
          </cell>
          <cell r="AE18">
            <v>913</v>
          </cell>
          <cell r="AF18">
            <v>149234.18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</row>
        <row r="19">
          <cell r="D19">
            <v>0</v>
          </cell>
          <cell r="E19">
            <v>0</v>
          </cell>
          <cell r="N19">
            <v>0</v>
          </cell>
          <cell r="P19">
            <v>29954</v>
          </cell>
          <cell r="Q19">
            <v>10349.220000000008</v>
          </cell>
          <cell r="R19">
            <v>11336</v>
          </cell>
          <cell r="S19">
            <v>58993.049999999996</v>
          </cell>
          <cell r="T19">
            <v>10735</v>
          </cell>
          <cell r="U19">
            <v>95732.14</v>
          </cell>
          <cell r="V19">
            <v>19130</v>
          </cell>
          <cell r="W19">
            <v>88293.659999999989</v>
          </cell>
          <cell r="X19">
            <v>37988</v>
          </cell>
          <cell r="Y19">
            <v>94548.53</v>
          </cell>
          <cell r="AB19">
            <v>1440</v>
          </cell>
          <cell r="AC19">
            <v>3808.91</v>
          </cell>
          <cell r="AE19">
            <v>0</v>
          </cell>
          <cell r="AF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</row>
        <row r="20">
          <cell r="D20">
            <v>0</v>
          </cell>
          <cell r="E20">
            <v>0</v>
          </cell>
          <cell r="N20">
            <v>0</v>
          </cell>
          <cell r="P20">
            <v>42420</v>
          </cell>
          <cell r="Q20">
            <v>23647.86</v>
          </cell>
          <cell r="R20">
            <v>12748</v>
          </cell>
          <cell r="S20">
            <v>66087.709999999992</v>
          </cell>
          <cell r="T20">
            <v>11585</v>
          </cell>
          <cell r="U20">
            <v>97189.97</v>
          </cell>
          <cell r="V20">
            <v>10828</v>
          </cell>
          <cell r="W20">
            <v>44967.49</v>
          </cell>
          <cell r="X20">
            <v>26216</v>
          </cell>
          <cell r="Y20">
            <v>102149.86000000002</v>
          </cell>
          <cell r="AB20">
            <v>1554</v>
          </cell>
          <cell r="AC20">
            <v>4642.6499999999996</v>
          </cell>
          <cell r="AE20">
            <v>0</v>
          </cell>
          <cell r="AF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</row>
        <row r="21">
          <cell r="D21">
            <v>0</v>
          </cell>
          <cell r="E21">
            <v>0</v>
          </cell>
          <cell r="N21">
            <v>0</v>
          </cell>
          <cell r="P21">
            <v>19750</v>
          </cell>
          <cell r="Q21">
            <v>22692.43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250</v>
          </cell>
          <cell r="W21">
            <v>1100.1500000000001</v>
          </cell>
          <cell r="X21">
            <v>5508</v>
          </cell>
          <cell r="Y21">
            <v>52332.83</v>
          </cell>
          <cell r="AB21">
            <v>2000</v>
          </cell>
          <cell r="AC21">
            <v>3750</v>
          </cell>
          <cell r="AE21">
            <v>3660</v>
          </cell>
          <cell r="AF21">
            <v>662353.03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</row>
        <row r="22">
          <cell r="D22">
            <v>0</v>
          </cell>
          <cell r="E22">
            <v>0</v>
          </cell>
          <cell r="N22">
            <v>0</v>
          </cell>
          <cell r="P22">
            <v>500</v>
          </cell>
          <cell r="Q22">
            <v>338.34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7149</v>
          </cell>
          <cell r="W22">
            <v>16570.599999999999</v>
          </cell>
          <cell r="X22">
            <v>16900</v>
          </cell>
          <cell r="Y22">
            <v>121680</v>
          </cell>
          <cell r="AB22">
            <v>0</v>
          </cell>
          <cell r="AC22">
            <v>0</v>
          </cell>
          <cell r="AE22">
            <v>0</v>
          </cell>
          <cell r="AF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</row>
        <row r="23">
          <cell r="D23">
            <v>0</v>
          </cell>
          <cell r="E23">
            <v>0</v>
          </cell>
          <cell r="N23">
            <v>788</v>
          </cell>
          <cell r="O23">
            <v>6647.4</v>
          </cell>
          <cell r="P23">
            <v>143729</v>
          </cell>
          <cell r="Q23">
            <v>141826.12999999995</v>
          </cell>
          <cell r="R23">
            <v>88</v>
          </cell>
          <cell r="S23">
            <v>610.54</v>
          </cell>
          <cell r="T23">
            <v>70</v>
          </cell>
          <cell r="U23">
            <v>722.37</v>
          </cell>
          <cell r="V23">
            <v>36286</v>
          </cell>
          <cell r="W23">
            <v>150691.76999999999</v>
          </cell>
          <cell r="X23">
            <v>49038</v>
          </cell>
          <cell r="Y23">
            <v>341139.6</v>
          </cell>
          <cell r="AB23">
            <v>1614</v>
          </cell>
          <cell r="AC23">
            <v>3691</v>
          </cell>
          <cell r="AE23">
            <v>0</v>
          </cell>
          <cell r="AF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</row>
        <row r="24">
          <cell r="D24">
            <v>0</v>
          </cell>
          <cell r="E24">
            <v>0</v>
          </cell>
          <cell r="N24">
            <v>0</v>
          </cell>
          <cell r="P24">
            <v>42447</v>
          </cell>
          <cell r="Q24">
            <v>81595.699999999983</v>
          </cell>
          <cell r="R24">
            <v>0</v>
          </cell>
          <cell r="S24">
            <v>0</v>
          </cell>
          <cell r="T24">
            <v>40</v>
          </cell>
          <cell r="U24">
            <v>412.78</v>
          </cell>
          <cell r="V24">
            <v>8000</v>
          </cell>
          <cell r="W24">
            <v>33223.120000000003</v>
          </cell>
          <cell r="X24">
            <v>11630</v>
          </cell>
          <cell r="Y24">
            <v>123319.23999999999</v>
          </cell>
          <cell r="AB24">
            <v>922</v>
          </cell>
          <cell r="AC24">
            <v>3785.0200000000004</v>
          </cell>
          <cell r="AE24">
            <v>0</v>
          </cell>
          <cell r="AF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</row>
        <row r="25">
          <cell r="D25">
            <v>0</v>
          </cell>
          <cell r="E25">
            <v>0</v>
          </cell>
          <cell r="N25">
            <v>0</v>
          </cell>
          <cell r="P25">
            <v>230</v>
          </cell>
          <cell r="Q25">
            <v>155.63999999999999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546</v>
          </cell>
          <cell r="W25">
            <v>1332.23</v>
          </cell>
          <cell r="X25">
            <v>16538</v>
          </cell>
          <cell r="Y25">
            <v>162494.39999999999</v>
          </cell>
          <cell r="AB25">
            <v>0</v>
          </cell>
          <cell r="AC25">
            <v>0</v>
          </cell>
          <cell r="AE25">
            <v>0</v>
          </cell>
          <cell r="AF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</row>
        <row r="26">
          <cell r="D26">
            <v>0</v>
          </cell>
          <cell r="E26">
            <v>0</v>
          </cell>
          <cell r="N26">
            <v>0</v>
          </cell>
          <cell r="P26">
            <v>111441</v>
          </cell>
          <cell r="Q26">
            <v>219349.37000000005</v>
          </cell>
          <cell r="R26">
            <v>7729</v>
          </cell>
          <cell r="S26">
            <v>40100.57</v>
          </cell>
          <cell r="T26">
            <v>9207</v>
          </cell>
          <cell r="U26">
            <v>88563.79</v>
          </cell>
          <cell r="V26">
            <v>8605</v>
          </cell>
          <cell r="W26">
            <v>40297.800000000003</v>
          </cell>
          <cell r="X26">
            <v>53064</v>
          </cell>
          <cell r="Y26">
            <v>410903.12</v>
          </cell>
          <cell r="AB26">
            <v>4586</v>
          </cell>
          <cell r="AC26">
            <v>18779.071974210528</v>
          </cell>
          <cell r="AE26">
            <v>5524</v>
          </cell>
          <cell r="AF26">
            <v>959461.72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</row>
        <row r="27">
          <cell r="D27">
            <v>0</v>
          </cell>
          <cell r="E27">
            <v>0</v>
          </cell>
          <cell r="N27">
            <v>0</v>
          </cell>
          <cell r="P27">
            <v>1000</v>
          </cell>
          <cell r="Q27">
            <v>676.68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450</v>
          </cell>
          <cell r="W27">
            <v>1043.05</v>
          </cell>
          <cell r="X27">
            <v>17271</v>
          </cell>
          <cell r="Y27">
            <v>207252</v>
          </cell>
          <cell r="AB27">
            <v>0</v>
          </cell>
          <cell r="AC27">
            <v>0</v>
          </cell>
          <cell r="AE27">
            <v>0</v>
          </cell>
          <cell r="AF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</row>
        <row r="28">
          <cell r="D28">
            <v>1950</v>
          </cell>
          <cell r="E28">
            <v>45963.23</v>
          </cell>
          <cell r="N28">
            <v>0</v>
          </cell>
          <cell r="P28">
            <v>27839</v>
          </cell>
          <cell r="Q28">
            <v>50350.259999999995</v>
          </cell>
          <cell r="R28">
            <v>1002</v>
          </cell>
          <cell r="S28">
            <v>5224.9799999999996</v>
          </cell>
          <cell r="T28">
            <v>1778</v>
          </cell>
          <cell r="U28">
            <v>15295.5</v>
          </cell>
          <cell r="V28">
            <v>1300</v>
          </cell>
          <cell r="W28">
            <v>5022.1000000000004</v>
          </cell>
          <cell r="X28">
            <v>12900</v>
          </cell>
          <cell r="Y28">
            <v>98158.98</v>
          </cell>
          <cell r="AB28">
            <v>0</v>
          </cell>
          <cell r="AC28">
            <v>0</v>
          </cell>
          <cell r="AE28">
            <v>1202</v>
          </cell>
          <cell r="AF28">
            <v>178007.08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</row>
        <row r="29">
          <cell r="D29">
            <v>1912</v>
          </cell>
          <cell r="E29">
            <v>28756.55</v>
          </cell>
          <cell r="N29">
            <v>0</v>
          </cell>
          <cell r="P29">
            <v>6136</v>
          </cell>
          <cell r="Q29">
            <v>47512.970000000016</v>
          </cell>
          <cell r="R29">
            <v>507</v>
          </cell>
          <cell r="S29">
            <v>2643.78</v>
          </cell>
          <cell r="T29">
            <v>660</v>
          </cell>
          <cell r="U29">
            <v>6047.93</v>
          </cell>
          <cell r="V29">
            <v>560</v>
          </cell>
          <cell r="W29">
            <v>2314.6099999999997</v>
          </cell>
          <cell r="X29">
            <v>3290</v>
          </cell>
          <cell r="Y29">
            <v>51902.409999999996</v>
          </cell>
          <cell r="AB29">
            <v>0</v>
          </cell>
          <cell r="AC29">
            <v>0</v>
          </cell>
          <cell r="AE29">
            <v>366</v>
          </cell>
          <cell r="AF29">
            <v>47087.259999999995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</row>
        <row r="30">
          <cell r="D30">
            <v>360</v>
          </cell>
          <cell r="E30">
            <v>22764.65</v>
          </cell>
          <cell r="N30">
            <v>0</v>
          </cell>
          <cell r="P30">
            <v>3623</v>
          </cell>
          <cell r="Q30">
            <v>41472.559999999976</v>
          </cell>
          <cell r="R30">
            <v>358</v>
          </cell>
          <cell r="S30">
            <v>1866.81</v>
          </cell>
          <cell r="T30">
            <v>508</v>
          </cell>
          <cell r="U30">
            <v>4886.54</v>
          </cell>
          <cell r="V30">
            <v>114</v>
          </cell>
          <cell r="W30">
            <v>473.41999999999996</v>
          </cell>
          <cell r="X30">
            <v>1766</v>
          </cell>
          <cell r="Y30">
            <v>39638.14</v>
          </cell>
          <cell r="AB30">
            <v>5</v>
          </cell>
          <cell r="AC30">
            <v>19.420000000000002</v>
          </cell>
          <cell r="AE30">
            <v>382</v>
          </cell>
          <cell r="AF30">
            <v>51871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</row>
        <row r="31">
          <cell r="D31">
            <v>737</v>
          </cell>
          <cell r="E31">
            <v>30404.91</v>
          </cell>
          <cell r="N31">
            <v>0</v>
          </cell>
          <cell r="P31">
            <v>12171</v>
          </cell>
          <cell r="Q31">
            <v>13909.390000000001</v>
          </cell>
          <cell r="R31">
            <v>703</v>
          </cell>
          <cell r="S31">
            <v>3665.83</v>
          </cell>
          <cell r="T31">
            <v>970</v>
          </cell>
          <cell r="U31">
            <v>9330.6</v>
          </cell>
          <cell r="V31">
            <v>260</v>
          </cell>
          <cell r="W31">
            <v>1070.58</v>
          </cell>
          <cell r="X31">
            <v>5442</v>
          </cell>
          <cell r="Y31">
            <v>36304.31</v>
          </cell>
          <cell r="AB31">
            <v>0</v>
          </cell>
          <cell r="AC31">
            <v>0</v>
          </cell>
          <cell r="AE31">
            <v>603</v>
          </cell>
          <cell r="AF31">
            <v>89728.67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</row>
        <row r="32">
          <cell r="D32">
            <v>542</v>
          </cell>
          <cell r="E32">
            <v>13741.46</v>
          </cell>
          <cell r="N32">
            <v>0</v>
          </cell>
          <cell r="P32">
            <v>1762</v>
          </cell>
          <cell r="Q32">
            <v>57720.639999999999</v>
          </cell>
          <cell r="R32">
            <v>237</v>
          </cell>
          <cell r="S32">
            <v>1235.8499999999999</v>
          </cell>
          <cell r="T32">
            <v>417</v>
          </cell>
          <cell r="U32">
            <v>3440.64</v>
          </cell>
          <cell r="V32">
            <v>440</v>
          </cell>
          <cell r="W32">
            <v>1524.88</v>
          </cell>
          <cell r="X32">
            <v>1420</v>
          </cell>
          <cell r="Y32">
            <v>49047.35</v>
          </cell>
          <cell r="AB32">
            <v>0</v>
          </cell>
          <cell r="AC32">
            <v>0</v>
          </cell>
          <cell r="AE32">
            <v>314</v>
          </cell>
          <cell r="AF32">
            <v>46671.54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</row>
        <row r="33">
          <cell r="D33">
            <v>569</v>
          </cell>
          <cell r="E33">
            <v>15933.39</v>
          </cell>
          <cell r="N33">
            <v>0</v>
          </cell>
          <cell r="P33">
            <v>4242</v>
          </cell>
          <cell r="Q33">
            <v>24920.219999999998</v>
          </cell>
          <cell r="R33">
            <v>136</v>
          </cell>
          <cell r="S33">
            <v>709.18</v>
          </cell>
          <cell r="T33">
            <v>161</v>
          </cell>
          <cell r="U33">
            <v>1548.69</v>
          </cell>
          <cell r="V33">
            <v>12</v>
          </cell>
          <cell r="W33">
            <v>49.83</v>
          </cell>
          <cell r="X33">
            <v>2502</v>
          </cell>
          <cell r="Y33">
            <v>31012.010000000002</v>
          </cell>
          <cell r="AB33">
            <v>0</v>
          </cell>
          <cell r="AC33">
            <v>0</v>
          </cell>
          <cell r="AE33">
            <v>245</v>
          </cell>
          <cell r="AF33">
            <v>28875.440000000002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</row>
        <row r="34">
          <cell r="D34">
            <v>4942</v>
          </cell>
          <cell r="E34">
            <v>134707.37</v>
          </cell>
          <cell r="N34">
            <v>0</v>
          </cell>
          <cell r="P34">
            <v>47222</v>
          </cell>
          <cell r="Q34">
            <v>50904.669999999991</v>
          </cell>
          <cell r="R34">
            <v>2135</v>
          </cell>
          <cell r="S34">
            <v>11133.06</v>
          </cell>
          <cell r="T34">
            <v>3518</v>
          </cell>
          <cell r="U34">
            <v>33145.18</v>
          </cell>
          <cell r="V34">
            <v>2281</v>
          </cell>
          <cell r="W34">
            <v>9252.1899999999987</v>
          </cell>
          <cell r="X34">
            <v>25685</v>
          </cell>
          <cell r="Y34">
            <v>170827.32</v>
          </cell>
          <cell r="AB34">
            <v>791</v>
          </cell>
          <cell r="AC34">
            <v>2110.67</v>
          </cell>
          <cell r="AE34">
            <v>1678</v>
          </cell>
          <cell r="AF34">
            <v>309776.82999999996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</row>
        <row r="35">
          <cell r="D35">
            <v>0</v>
          </cell>
          <cell r="E35">
            <v>0</v>
          </cell>
          <cell r="N35">
            <v>0</v>
          </cell>
          <cell r="P35">
            <v>1508</v>
          </cell>
          <cell r="Q35">
            <v>22916.910000000011</v>
          </cell>
          <cell r="R35">
            <v>87</v>
          </cell>
          <cell r="S35">
            <v>453.67</v>
          </cell>
          <cell r="T35">
            <v>94</v>
          </cell>
          <cell r="U35">
            <v>971.49</v>
          </cell>
          <cell r="V35">
            <v>0</v>
          </cell>
          <cell r="W35">
            <v>0</v>
          </cell>
          <cell r="X35">
            <v>589</v>
          </cell>
          <cell r="Y35">
            <v>19914.11</v>
          </cell>
          <cell r="AB35">
            <v>0</v>
          </cell>
          <cell r="AC35">
            <v>0</v>
          </cell>
          <cell r="AE35">
            <v>64</v>
          </cell>
          <cell r="AF35">
            <v>21829.949999999997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</row>
        <row r="36">
          <cell r="D36">
            <v>1323</v>
          </cell>
          <cell r="E36">
            <v>25947.73</v>
          </cell>
          <cell r="N36">
            <v>0</v>
          </cell>
          <cell r="P36">
            <v>4638</v>
          </cell>
          <cell r="Q36">
            <v>94240.86</v>
          </cell>
          <cell r="R36">
            <v>202</v>
          </cell>
          <cell r="S36">
            <v>1053.3399999999999</v>
          </cell>
          <cell r="T36">
            <v>336</v>
          </cell>
          <cell r="U36">
            <v>2685.06</v>
          </cell>
          <cell r="V36">
            <v>461</v>
          </cell>
          <cell r="W36">
            <v>968.56</v>
          </cell>
          <cell r="X36">
            <v>4754</v>
          </cell>
          <cell r="Y36">
            <v>91615.890000000014</v>
          </cell>
          <cell r="AB36">
            <v>0</v>
          </cell>
          <cell r="AC36">
            <v>0</v>
          </cell>
          <cell r="AE36">
            <v>437</v>
          </cell>
          <cell r="AF36">
            <v>89363.94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</row>
        <row r="37">
          <cell r="D37">
            <v>559</v>
          </cell>
          <cell r="E37">
            <v>22614.25</v>
          </cell>
          <cell r="N37">
            <v>0</v>
          </cell>
          <cell r="P37">
            <v>2334</v>
          </cell>
          <cell r="Q37">
            <v>105556.59999999995</v>
          </cell>
          <cell r="R37">
            <v>434</v>
          </cell>
          <cell r="S37">
            <v>2263.11</v>
          </cell>
          <cell r="T37">
            <v>445</v>
          </cell>
          <cell r="U37">
            <v>4439.82</v>
          </cell>
          <cell r="V37">
            <v>75</v>
          </cell>
          <cell r="W37">
            <v>330.77</v>
          </cell>
          <cell r="X37">
            <v>1452</v>
          </cell>
          <cell r="Y37">
            <v>86862.780000000013</v>
          </cell>
          <cell r="AB37">
            <v>0</v>
          </cell>
          <cell r="AC37">
            <v>0</v>
          </cell>
          <cell r="AE37">
            <v>425</v>
          </cell>
          <cell r="AF37">
            <v>59822.96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</row>
        <row r="38">
          <cell r="D38">
            <v>969</v>
          </cell>
          <cell r="E38">
            <v>22688.84</v>
          </cell>
          <cell r="N38">
            <v>0</v>
          </cell>
          <cell r="P38">
            <v>3043</v>
          </cell>
          <cell r="Q38">
            <v>89528.06</v>
          </cell>
          <cell r="R38">
            <v>389</v>
          </cell>
          <cell r="S38">
            <v>2028.46</v>
          </cell>
          <cell r="T38">
            <v>389</v>
          </cell>
          <cell r="U38">
            <v>3711.49</v>
          </cell>
          <cell r="V38">
            <v>177</v>
          </cell>
          <cell r="W38">
            <v>762.42000000000007</v>
          </cell>
          <cell r="X38">
            <v>3330</v>
          </cell>
          <cell r="Y38">
            <v>84923.87000000001</v>
          </cell>
          <cell r="AB38">
            <v>155</v>
          </cell>
          <cell r="AC38">
            <v>498.74</v>
          </cell>
          <cell r="AE38">
            <v>487</v>
          </cell>
          <cell r="AF38">
            <v>60770.45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</row>
        <row r="39">
          <cell r="D39">
            <v>370</v>
          </cell>
          <cell r="E39">
            <v>10653.59</v>
          </cell>
          <cell r="N39">
            <v>0</v>
          </cell>
          <cell r="P39">
            <v>845</v>
          </cell>
          <cell r="Q39">
            <v>35619.659999999996</v>
          </cell>
          <cell r="R39">
            <v>541</v>
          </cell>
          <cell r="S39">
            <v>2821.07</v>
          </cell>
          <cell r="T39">
            <v>521</v>
          </cell>
          <cell r="U39">
            <v>5198.08</v>
          </cell>
          <cell r="V39">
            <v>1628</v>
          </cell>
          <cell r="W39">
            <v>6229.07</v>
          </cell>
          <cell r="X39">
            <v>2346</v>
          </cell>
          <cell r="Y39">
            <v>38226.959999999999</v>
          </cell>
          <cell r="AB39">
            <v>0</v>
          </cell>
          <cell r="AC39">
            <v>0</v>
          </cell>
          <cell r="AE39">
            <v>310</v>
          </cell>
          <cell r="AF39">
            <v>70798.460000000006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</row>
        <row r="40">
          <cell r="D40">
            <v>0</v>
          </cell>
          <cell r="E40">
            <v>0</v>
          </cell>
          <cell r="N40">
            <v>0</v>
          </cell>
          <cell r="P40">
            <v>5975</v>
          </cell>
          <cell r="Q40">
            <v>10214.91</v>
          </cell>
          <cell r="R40">
            <v>943</v>
          </cell>
          <cell r="S40">
            <v>4917.32</v>
          </cell>
          <cell r="T40">
            <v>1213</v>
          </cell>
          <cell r="U40">
            <v>11648.949999999999</v>
          </cell>
          <cell r="V40">
            <v>305</v>
          </cell>
          <cell r="W40">
            <v>1266.6300000000001</v>
          </cell>
          <cell r="X40">
            <v>3899</v>
          </cell>
          <cell r="Y40">
            <v>26441.980000000003</v>
          </cell>
          <cell r="AB40">
            <v>317</v>
          </cell>
          <cell r="AC40">
            <v>1164.51</v>
          </cell>
          <cell r="AE40">
            <v>544</v>
          </cell>
          <cell r="AF40">
            <v>106771.26000000001</v>
          </cell>
          <cell r="AS40">
            <v>144</v>
          </cell>
          <cell r="AT40">
            <v>46805.97</v>
          </cell>
          <cell r="AU40">
            <v>0</v>
          </cell>
          <cell r="AV40">
            <v>0</v>
          </cell>
        </row>
        <row r="41">
          <cell r="D41">
            <v>0</v>
          </cell>
          <cell r="E41">
            <v>0</v>
          </cell>
          <cell r="N41">
            <v>0</v>
          </cell>
          <cell r="P41">
            <v>1011</v>
          </cell>
          <cell r="Q41">
            <v>12905.110000000004</v>
          </cell>
          <cell r="R41">
            <v>375</v>
          </cell>
          <cell r="S41">
            <v>1955.46</v>
          </cell>
          <cell r="T41">
            <v>374</v>
          </cell>
          <cell r="U41">
            <v>3597.57</v>
          </cell>
          <cell r="V41">
            <v>0</v>
          </cell>
          <cell r="W41">
            <v>0</v>
          </cell>
          <cell r="X41">
            <v>796</v>
          </cell>
          <cell r="Y41">
            <v>12339.509999999998</v>
          </cell>
          <cell r="AB41">
            <v>150</v>
          </cell>
          <cell r="AC41">
            <v>595.24</v>
          </cell>
          <cell r="AE41">
            <v>25</v>
          </cell>
          <cell r="AF41">
            <v>3002.5200000000004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</row>
        <row r="42">
          <cell r="D42">
            <v>0</v>
          </cell>
          <cell r="E42">
            <v>0</v>
          </cell>
          <cell r="N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1300</v>
          </cell>
          <cell r="W42">
            <v>5398.76</v>
          </cell>
          <cell r="X42">
            <v>0</v>
          </cell>
          <cell r="Y42">
            <v>0</v>
          </cell>
          <cell r="AB42">
            <v>97387</v>
          </cell>
          <cell r="AC42">
            <v>109569.53899999999</v>
          </cell>
          <cell r="AE42">
            <v>1801</v>
          </cell>
          <cell r="AF42">
            <v>327328.44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</row>
        <row r="43">
          <cell r="D43">
            <v>1437</v>
          </cell>
          <cell r="E43">
            <v>16158.37</v>
          </cell>
          <cell r="N43">
            <v>0</v>
          </cell>
          <cell r="P43">
            <v>2224</v>
          </cell>
          <cell r="Q43">
            <v>25203.860000000004</v>
          </cell>
          <cell r="R43">
            <v>171</v>
          </cell>
          <cell r="S43">
            <v>891.69</v>
          </cell>
          <cell r="T43">
            <v>188</v>
          </cell>
          <cell r="U43">
            <v>1808.41</v>
          </cell>
          <cell r="V43">
            <v>585</v>
          </cell>
          <cell r="W43">
            <v>2429.44</v>
          </cell>
          <cell r="X43">
            <v>2184</v>
          </cell>
          <cell r="Y43">
            <v>30674.77</v>
          </cell>
          <cell r="AB43">
            <v>0</v>
          </cell>
          <cell r="AC43">
            <v>0</v>
          </cell>
          <cell r="AE43">
            <v>240</v>
          </cell>
          <cell r="AF43">
            <v>38206.050000000003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</row>
        <row r="44">
          <cell r="D44">
            <v>13797</v>
          </cell>
          <cell r="E44">
            <v>228960.49</v>
          </cell>
          <cell r="N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2200</v>
          </cell>
          <cell r="W44">
            <v>8498.93</v>
          </cell>
          <cell r="X44">
            <v>0</v>
          </cell>
          <cell r="Y44">
            <v>0</v>
          </cell>
          <cell r="AB44">
            <v>0</v>
          </cell>
          <cell r="AC44">
            <v>0</v>
          </cell>
          <cell r="AE44">
            <v>0</v>
          </cell>
          <cell r="AF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</row>
        <row r="45">
          <cell r="D45">
            <v>50476</v>
          </cell>
          <cell r="E45">
            <v>660006.08000000007</v>
          </cell>
          <cell r="N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211</v>
          </cell>
          <cell r="W45">
            <v>815.12</v>
          </cell>
          <cell r="X45">
            <v>0</v>
          </cell>
          <cell r="Y45">
            <v>0</v>
          </cell>
          <cell r="AB45">
            <v>0</v>
          </cell>
          <cell r="AC45">
            <v>0</v>
          </cell>
          <cell r="AE45">
            <v>0</v>
          </cell>
          <cell r="AF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</row>
        <row r="46">
          <cell r="D46">
            <v>0</v>
          </cell>
          <cell r="E46">
            <v>0</v>
          </cell>
          <cell r="N46">
            <v>0</v>
          </cell>
          <cell r="P46">
            <v>1</v>
          </cell>
          <cell r="Q46">
            <v>7.04596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AB46">
            <v>598</v>
          </cell>
          <cell r="AC46">
            <v>5751.26</v>
          </cell>
          <cell r="AE46">
            <v>0</v>
          </cell>
          <cell r="AF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</row>
        <row r="47">
          <cell r="N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AB47">
            <v>50</v>
          </cell>
          <cell r="AC47">
            <v>194.24</v>
          </cell>
          <cell r="AE47">
            <v>0</v>
          </cell>
          <cell r="AF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</row>
        <row r="48">
          <cell r="N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AB48">
            <v>0</v>
          </cell>
          <cell r="AC48">
            <v>0</v>
          </cell>
          <cell r="AE48">
            <v>0</v>
          </cell>
          <cell r="AF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</row>
        <row r="49">
          <cell r="N49">
            <v>0</v>
          </cell>
          <cell r="P49">
            <v>17477</v>
          </cell>
          <cell r="Q49">
            <v>4740.2199999999993</v>
          </cell>
          <cell r="R49">
            <v>3050</v>
          </cell>
          <cell r="S49">
            <v>15904.37</v>
          </cell>
          <cell r="T49">
            <v>3553</v>
          </cell>
          <cell r="U49">
            <v>33705.950000000004</v>
          </cell>
          <cell r="V49">
            <v>2587</v>
          </cell>
          <cell r="W49">
            <v>10743.53</v>
          </cell>
          <cell r="X49">
            <v>12600</v>
          </cell>
          <cell r="Y49">
            <v>22742.68</v>
          </cell>
          <cell r="AB49">
            <v>1100</v>
          </cell>
          <cell r="AC49">
            <v>2785.44</v>
          </cell>
          <cell r="AE49">
            <v>0</v>
          </cell>
          <cell r="AF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</row>
        <row r="50">
          <cell r="N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AB50">
            <v>2106</v>
          </cell>
          <cell r="AC50">
            <v>25230.43</v>
          </cell>
          <cell r="AE50">
            <v>0</v>
          </cell>
          <cell r="AF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</row>
        <row r="51">
          <cell r="N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AB51">
            <v>0</v>
          </cell>
          <cell r="AC51">
            <v>0</v>
          </cell>
          <cell r="AE51">
            <v>0</v>
          </cell>
          <cell r="AF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</row>
        <row r="52">
          <cell r="N52">
            <v>0</v>
          </cell>
          <cell r="P52">
            <v>800</v>
          </cell>
          <cell r="Q52">
            <v>1010.31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408</v>
          </cell>
          <cell r="W52">
            <v>1694.37</v>
          </cell>
          <cell r="X52">
            <v>682</v>
          </cell>
          <cell r="Y52">
            <v>4390.2399999999907</v>
          </cell>
          <cell r="AB52">
            <v>1391532.7857142861</v>
          </cell>
          <cell r="AC52">
            <v>628563.41567807982</v>
          </cell>
          <cell r="AE52">
            <v>1208</v>
          </cell>
          <cell r="AF52">
            <v>249872.27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</row>
        <row r="53">
          <cell r="N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AB53">
            <v>3380</v>
          </cell>
          <cell r="AC53">
            <v>21769.21</v>
          </cell>
          <cell r="AE53">
            <v>0</v>
          </cell>
          <cell r="AF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</row>
        <row r="54">
          <cell r="AE54">
            <v>0</v>
          </cell>
          <cell r="AF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</row>
        <row r="55">
          <cell r="N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AB55">
            <v>0</v>
          </cell>
          <cell r="AC55">
            <v>0</v>
          </cell>
          <cell r="AE55">
            <v>0</v>
          </cell>
          <cell r="AF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</row>
        <row r="56">
          <cell r="N56">
            <v>0</v>
          </cell>
          <cell r="P56">
            <v>400</v>
          </cell>
          <cell r="Q56">
            <v>336.48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18</v>
          </cell>
          <cell r="Y56">
            <v>89.37</v>
          </cell>
          <cell r="AB56">
            <v>0</v>
          </cell>
          <cell r="AC56">
            <v>0</v>
          </cell>
          <cell r="AE56">
            <v>0</v>
          </cell>
          <cell r="AF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</row>
        <row r="57">
          <cell r="X57">
            <v>0</v>
          </cell>
          <cell r="Y57">
            <v>0</v>
          </cell>
          <cell r="AE57">
            <v>0</v>
          </cell>
          <cell r="AF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</row>
        <row r="58">
          <cell r="N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X58">
            <v>0</v>
          </cell>
          <cell r="Y58">
            <v>0</v>
          </cell>
          <cell r="AB58">
            <v>0</v>
          </cell>
          <cell r="AC58">
            <v>0</v>
          </cell>
          <cell r="AE58">
            <v>0</v>
          </cell>
          <cell r="AF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</row>
        <row r="59">
          <cell r="N59">
            <v>0</v>
          </cell>
          <cell r="P59">
            <v>156</v>
          </cell>
          <cell r="Q59">
            <v>131.22999999999999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100</v>
          </cell>
          <cell r="Y59">
            <v>496.52</v>
          </cell>
          <cell r="AB59">
            <v>0</v>
          </cell>
          <cell r="AC59">
            <v>0</v>
          </cell>
          <cell r="AE59">
            <v>0</v>
          </cell>
          <cell r="AF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</row>
        <row r="60">
          <cell r="N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AB60">
            <v>0</v>
          </cell>
          <cell r="AC60">
            <v>0</v>
          </cell>
          <cell r="AE60">
            <v>0</v>
          </cell>
          <cell r="AF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</row>
        <row r="61">
          <cell r="N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70</v>
          </cell>
          <cell r="Y61">
            <v>4660.76</v>
          </cell>
          <cell r="AB61">
            <v>0</v>
          </cell>
          <cell r="AC61">
            <v>0</v>
          </cell>
          <cell r="AE61">
            <v>0</v>
          </cell>
          <cell r="AF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</row>
        <row r="62"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AE62">
            <v>0</v>
          </cell>
          <cell r="AF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</row>
        <row r="63">
          <cell r="N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X63">
            <v>0</v>
          </cell>
          <cell r="Y63">
            <v>0</v>
          </cell>
          <cell r="AB63">
            <v>150</v>
          </cell>
          <cell r="AC63">
            <v>1603.98</v>
          </cell>
          <cell r="AE63">
            <v>0</v>
          </cell>
          <cell r="AF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</row>
      </sheetData>
      <sheetData sheetId="7"/>
      <sheetData sheetId="8">
        <row r="15">
          <cell r="V15">
            <v>1519134.7857142857</v>
          </cell>
          <cell r="W15">
            <v>800815.53582229011</v>
          </cell>
        </row>
        <row r="41">
          <cell r="G41">
            <v>9693</v>
          </cell>
          <cell r="H41">
            <v>81768.11</v>
          </cell>
        </row>
        <row r="42">
          <cell r="G42">
            <v>693648</v>
          </cell>
          <cell r="H42">
            <v>1474483.0499999998</v>
          </cell>
          <cell r="I42">
            <v>10052</v>
          </cell>
          <cell r="J42">
            <v>20000</v>
          </cell>
        </row>
        <row r="43">
          <cell r="G43">
            <v>61186</v>
          </cell>
          <cell r="H43">
            <v>318399.71000000002</v>
          </cell>
        </row>
        <row r="44">
          <cell r="G44">
            <v>76159</v>
          </cell>
          <cell r="H44">
            <v>737301.37</v>
          </cell>
          <cell r="I44">
            <v>550</v>
          </cell>
          <cell r="J44">
            <v>1000.51</v>
          </cell>
        </row>
        <row r="48">
          <cell r="G48">
            <v>157128</v>
          </cell>
          <cell r="H48">
            <v>562257.41</v>
          </cell>
          <cell r="I48">
            <v>25240</v>
          </cell>
          <cell r="J48">
            <v>9949.7199999999993</v>
          </cell>
        </row>
        <row r="49">
          <cell r="G49">
            <v>418828</v>
          </cell>
          <cell r="H49">
            <v>3702030.3499999996</v>
          </cell>
          <cell r="I49">
            <v>1055</v>
          </cell>
          <cell r="J49">
            <v>33000</v>
          </cell>
        </row>
        <row r="50">
          <cell r="G50">
            <v>79044</v>
          </cell>
          <cell r="H50">
            <v>475904.19</v>
          </cell>
          <cell r="I50">
            <v>2142</v>
          </cell>
          <cell r="J50">
            <v>25751.410000000011</v>
          </cell>
        </row>
        <row r="61">
          <cell r="G61">
            <v>53920</v>
          </cell>
          <cell r="H61">
            <v>10106383.950000001</v>
          </cell>
          <cell r="I61">
            <v>2115</v>
          </cell>
          <cell r="J61">
            <v>172601.12</v>
          </cell>
        </row>
        <row r="63">
          <cell r="I63">
            <v>334</v>
          </cell>
          <cell r="J63">
            <v>7879.26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"/>
      <sheetName val="Прил. к Протоколу Распред по МО"/>
      <sheetName val="ДС 2025"/>
      <sheetName val="План Ак+Стом (уменьш подуш)"/>
      <sheetName val="План диагн (уменьш подуш)"/>
      <sheetName val="ПЛАН диаг за ед 2025"/>
      <sheetName val="План 2025"/>
      <sheetName val="Прил 2,3"/>
      <sheetName val="СВОД"/>
      <sheetName val="410001"/>
      <sheetName val="410002"/>
      <sheetName val="410004"/>
      <sheetName val="410006"/>
      <sheetName val="410010"/>
      <sheetName val="410013"/>
      <sheetName val="410046"/>
      <sheetName val="410056"/>
      <sheetName val="410058"/>
      <sheetName val="410069"/>
      <sheetName val="410071"/>
      <sheetName val="410077"/>
      <sheetName val="410089"/>
      <sheetName val="410100"/>
      <sheetName val="410107"/>
      <sheetName val="410114"/>
      <sheetName val="410003"/>
      <sheetName val="410014"/>
      <sheetName val="410017"/>
      <sheetName val="410019"/>
      <sheetName val="410051"/>
      <sheetName val="410052"/>
      <sheetName val="410064"/>
      <sheetName val="410106"/>
      <sheetName val="410116"/>
      <sheetName val="410095"/>
      <sheetName val="410101"/>
      <sheetName val="410112"/>
      <sheetName val="410115"/>
      <sheetName val="410005"/>
      <sheetName val="410008"/>
      <sheetName val="410009"/>
      <sheetName val="410011"/>
      <sheetName val="410012"/>
      <sheetName val="410015"/>
      <sheetName val="410016"/>
      <sheetName val="410018"/>
      <sheetName val="410028"/>
      <sheetName val="410029"/>
      <sheetName val="410030"/>
      <sheetName val="410031"/>
      <sheetName val="410033"/>
      <sheetName val="410035"/>
      <sheetName val="410042"/>
      <sheetName val="410043"/>
      <sheetName val="410068"/>
      <sheetName val="410007"/>
      <sheetName val="410032"/>
      <sheetName val="410036"/>
      <sheetName val="410037"/>
      <sheetName val="410038"/>
      <sheetName val="410039"/>
      <sheetName val="410040"/>
      <sheetName val="410047"/>
      <sheetName val="резервы"/>
      <sheetName val="410092"/>
      <sheetName val="410,,,"/>
      <sheetName val="Нормативы по уровням"/>
      <sheetName val="Шаблон 4-2025"/>
    </sheetNames>
    <sheetDataSet>
      <sheetData sheetId="0"/>
      <sheetData sheetId="1"/>
      <sheetData sheetId="2"/>
      <sheetData sheetId="3"/>
      <sheetData sheetId="4">
        <row r="7">
          <cell r="F7">
            <v>312</v>
          </cell>
        </row>
      </sheetData>
      <sheetData sheetId="5">
        <row r="8">
          <cell r="D8">
            <v>360</v>
          </cell>
        </row>
      </sheetData>
      <sheetData sheetId="6">
        <row r="9">
          <cell r="D9">
            <v>0</v>
          </cell>
          <cell r="H9">
            <v>0</v>
          </cell>
          <cell r="I9"/>
          <cell r="L9">
            <v>0</v>
          </cell>
          <cell r="M9">
            <v>0</v>
          </cell>
        </row>
        <row r="10">
          <cell r="H10">
            <v>0</v>
          </cell>
          <cell r="I10"/>
          <cell r="L10">
            <v>0</v>
          </cell>
          <cell r="M10">
            <v>0</v>
          </cell>
        </row>
        <row r="11">
          <cell r="H11">
            <v>0</v>
          </cell>
          <cell r="I11"/>
          <cell r="L11">
            <v>0</v>
          </cell>
          <cell r="M11">
            <v>0</v>
          </cell>
        </row>
        <row r="12">
          <cell r="H12">
            <v>0</v>
          </cell>
          <cell r="I12"/>
          <cell r="L12">
            <v>0</v>
          </cell>
          <cell r="M12">
            <v>0</v>
          </cell>
        </row>
        <row r="13">
          <cell r="H13">
            <v>3641</v>
          </cell>
          <cell r="I13">
            <v>41821.83</v>
          </cell>
          <cell r="L13">
            <v>1145</v>
          </cell>
          <cell r="M13">
            <v>8537.8799999999992</v>
          </cell>
        </row>
        <row r="14">
          <cell r="H14">
            <v>0</v>
          </cell>
          <cell r="I14"/>
          <cell r="L14">
            <v>0</v>
          </cell>
          <cell r="M14">
            <v>0</v>
          </cell>
        </row>
        <row r="15">
          <cell r="H15">
            <v>1274</v>
          </cell>
          <cell r="I15">
            <v>15970.55</v>
          </cell>
          <cell r="L15">
            <v>386</v>
          </cell>
          <cell r="M15">
            <v>2561.69</v>
          </cell>
        </row>
        <row r="16">
          <cell r="H16">
            <v>8093</v>
          </cell>
          <cell r="I16">
            <v>92964.13</v>
          </cell>
          <cell r="L16">
            <v>2544</v>
          </cell>
          <cell r="M16">
            <v>19128.629999999997</v>
          </cell>
        </row>
        <row r="17">
          <cell r="H17">
            <v>13250</v>
          </cell>
          <cell r="I17">
            <v>152202.03</v>
          </cell>
          <cell r="L17">
            <v>4164</v>
          </cell>
          <cell r="M17">
            <v>27822.969999999998</v>
          </cell>
        </row>
        <row r="18">
          <cell r="H18">
            <v>0</v>
          </cell>
          <cell r="I18"/>
          <cell r="L18">
            <v>0</v>
          </cell>
          <cell r="M18">
            <v>0</v>
          </cell>
        </row>
        <row r="19">
          <cell r="H19">
            <v>18975</v>
          </cell>
          <cell r="I19">
            <v>217963</v>
          </cell>
          <cell r="L19">
            <v>5964</v>
          </cell>
          <cell r="M19">
            <v>38507.410000000003</v>
          </cell>
        </row>
        <row r="20">
          <cell r="H20">
            <v>23176</v>
          </cell>
          <cell r="I20">
            <v>265720.96000000002</v>
          </cell>
          <cell r="L20">
            <v>7285</v>
          </cell>
          <cell r="M20">
            <v>48286.94</v>
          </cell>
        </row>
        <row r="21">
          <cell r="H21">
            <v>0</v>
          </cell>
          <cell r="I21"/>
          <cell r="L21">
            <v>0</v>
          </cell>
          <cell r="M21">
            <v>0</v>
          </cell>
        </row>
        <row r="22">
          <cell r="H22">
            <v>0</v>
          </cell>
          <cell r="I22"/>
          <cell r="L22">
            <v>0</v>
          </cell>
          <cell r="M22">
            <v>0</v>
          </cell>
        </row>
        <row r="23">
          <cell r="H23">
            <v>355</v>
          </cell>
          <cell r="I23">
            <v>9857.42</v>
          </cell>
          <cell r="L23">
            <v>0</v>
          </cell>
          <cell r="M23">
            <v>0</v>
          </cell>
        </row>
        <row r="24">
          <cell r="H24">
            <v>120</v>
          </cell>
          <cell r="I24">
            <v>3831.9034999999999</v>
          </cell>
          <cell r="L24">
            <v>0</v>
          </cell>
          <cell r="M24">
            <v>0</v>
          </cell>
        </row>
        <row r="25">
          <cell r="H25">
            <v>0</v>
          </cell>
          <cell r="I25"/>
          <cell r="L25">
            <v>0</v>
          </cell>
          <cell r="M25">
            <v>0</v>
          </cell>
        </row>
        <row r="26">
          <cell r="H26">
            <v>25582</v>
          </cell>
          <cell r="I26">
            <v>298118.58</v>
          </cell>
          <cell r="L26">
            <v>7958</v>
          </cell>
          <cell r="M26">
            <v>53191.74</v>
          </cell>
        </row>
        <row r="27">
          <cell r="H27">
            <v>0</v>
          </cell>
          <cell r="I27"/>
          <cell r="L27">
            <v>0</v>
          </cell>
          <cell r="M27">
            <v>0</v>
          </cell>
        </row>
        <row r="28">
          <cell r="H28">
            <v>3343</v>
          </cell>
          <cell r="I28">
            <v>39247.68</v>
          </cell>
          <cell r="L28">
            <v>1034</v>
          </cell>
          <cell r="M28">
            <v>6747.2300000000005</v>
          </cell>
        </row>
        <row r="29">
          <cell r="H29">
            <v>1588</v>
          </cell>
          <cell r="I29">
            <v>18613.510000000002</v>
          </cell>
          <cell r="L29">
            <v>492</v>
          </cell>
          <cell r="M29">
            <v>3036.61</v>
          </cell>
        </row>
        <row r="30">
          <cell r="H30">
            <v>1341</v>
          </cell>
          <cell r="I30">
            <v>15686.39</v>
          </cell>
          <cell r="L30">
            <v>416</v>
          </cell>
          <cell r="M30">
            <v>2587.17</v>
          </cell>
        </row>
        <row r="31">
          <cell r="H31">
            <v>1686</v>
          </cell>
          <cell r="I31">
            <v>19774.939999999999</v>
          </cell>
          <cell r="L31">
            <v>522</v>
          </cell>
          <cell r="M31">
            <v>3751.28</v>
          </cell>
        </row>
        <row r="32">
          <cell r="H32">
            <v>734</v>
          </cell>
          <cell r="I32">
            <v>8431.56</v>
          </cell>
          <cell r="L32">
            <v>231</v>
          </cell>
          <cell r="M32">
            <v>1413.99</v>
          </cell>
        </row>
        <row r="33">
          <cell r="H33">
            <v>884</v>
          </cell>
          <cell r="I33">
            <v>10562.56</v>
          </cell>
          <cell r="L33">
            <v>270</v>
          </cell>
          <cell r="M33">
            <v>1720.05</v>
          </cell>
        </row>
        <row r="34">
          <cell r="H34">
            <v>7986</v>
          </cell>
          <cell r="I34">
            <v>93148.12999999999</v>
          </cell>
          <cell r="L34">
            <v>2482</v>
          </cell>
          <cell r="M34">
            <v>17627.86</v>
          </cell>
        </row>
        <row r="35">
          <cell r="H35">
            <v>3</v>
          </cell>
          <cell r="I35">
            <v>89.51</v>
          </cell>
          <cell r="L35">
            <v>0</v>
          </cell>
          <cell r="M35">
            <v>0</v>
          </cell>
        </row>
        <row r="36">
          <cell r="H36">
            <v>1168</v>
          </cell>
          <cell r="I36">
            <v>14271.08</v>
          </cell>
          <cell r="L36">
            <v>360</v>
          </cell>
          <cell r="M36">
            <v>2321.38</v>
          </cell>
        </row>
        <row r="37">
          <cell r="H37">
            <v>1204</v>
          </cell>
          <cell r="I37">
            <v>14763.42</v>
          </cell>
          <cell r="L37">
            <v>371</v>
          </cell>
          <cell r="M37">
            <v>2376.0500000000002</v>
          </cell>
        </row>
        <row r="38">
          <cell r="H38">
            <v>1192</v>
          </cell>
          <cell r="I38">
            <v>14832.689999999999</v>
          </cell>
          <cell r="L38">
            <v>363</v>
          </cell>
          <cell r="M38">
            <v>2226</v>
          </cell>
        </row>
        <row r="39">
          <cell r="H39">
            <v>34</v>
          </cell>
          <cell r="I39">
            <v>979.22</v>
          </cell>
          <cell r="L39">
            <v>0</v>
          </cell>
          <cell r="M39">
            <v>0</v>
          </cell>
        </row>
        <row r="40">
          <cell r="H40">
            <v>1934</v>
          </cell>
          <cell r="I40">
            <v>22214.95</v>
          </cell>
          <cell r="L40">
            <v>608</v>
          </cell>
          <cell r="M40">
            <v>3960.55</v>
          </cell>
        </row>
        <row r="41">
          <cell r="H41">
            <v>1466</v>
          </cell>
          <cell r="I41">
            <v>16841.329999999998</v>
          </cell>
          <cell r="L41">
            <v>461</v>
          </cell>
          <cell r="M41">
            <v>3124.1000000000004</v>
          </cell>
        </row>
        <row r="42">
          <cell r="H42">
            <v>0</v>
          </cell>
          <cell r="I42"/>
          <cell r="L42">
            <v>0</v>
          </cell>
          <cell r="M42">
            <v>0</v>
          </cell>
        </row>
        <row r="43">
          <cell r="H43">
            <v>732</v>
          </cell>
          <cell r="I43">
            <v>8472.25</v>
          </cell>
          <cell r="L43">
            <v>229</v>
          </cell>
          <cell r="M43">
            <v>1425.52</v>
          </cell>
        </row>
        <row r="44">
          <cell r="H44">
            <v>0</v>
          </cell>
          <cell r="I44"/>
          <cell r="L44">
            <v>0</v>
          </cell>
          <cell r="M44">
            <v>0</v>
          </cell>
        </row>
        <row r="45">
          <cell r="H45">
            <v>0</v>
          </cell>
          <cell r="I45"/>
          <cell r="L45">
            <v>0</v>
          </cell>
          <cell r="M45">
            <v>0</v>
          </cell>
        </row>
        <row r="46">
          <cell r="H46">
            <v>0</v>
          </cell>
          <cell r="I46"/>
          <cell r="L46">
            <v>0</v>
          </cell>
          <cell r="M46">
            <v>0</v>
          </cell>
        </row>
        <row r="47">
          <cell r="H47">
            <v>0</v>
          </cell>
          <cell r="I47"/>
          <cell r="L47">
            <v>0</v>
          </cell>
          <cell r="M47">
            <v>0</v>
          </cell>
        </row>
        <row r="48">
          <cell r="H48">
            <v>0</v>
          </cell>
          <cell r="I48"/>
          <cell r="L48">
            <v>0</v>
          </cell>
          <cell r="M48">
            <v>0</v>
          </cell>
        </row>
        <row r="49">
          <cell r="H49">
            <v>6056</v>
          </cell>
          <cell r="I49">
            <v>69567.069999999992</v>
          </cell>
          <cell r="L49">
            <v>1904</v>
          </cell>
          <cell r="M49">
            <v>12357.82</v>
          </cell>
        </row>
        <row r="50">
          <cell r="H50">
            <v>0</v>
          </cell>
          <cell r="I50"/>
          <cell r="L50">
            <v>0</v>
          </cell>
          <cell r="M50">
            <v>0</v>
          </cell>
        </row>
        <row r="51">
          <cell r="H51">
            <v>0</v>
          </cell>
          <cell r="I51"/>
          <cell r="L51">
            <v>0</v>
          </cell>
          <cell r="M51">
            <v>0</v>
          </cell>
        </row>
        <row r="52">
          <cell r="H52">
            <v>0</v>
          </cell>
          <cell r="I52"/>
          <cell r="L52">
            <v>0</v>
          </cell>
          <cell r="M52">
            <v>0</v>
          </cell>
        </row>
        <row r="53">
          <cell r="H53">
            <v>0</v>
          </cell>
          <cell r="I53"/>
          <cell r="L53">
            <v>0</v>
          </cell>
          <cell r="M53">
            <v>0</v>
          </cell>
        </row>
        <row r="55">
          <cell r="H55">
            <v>0</v>
          </cell>
          <cell r="I55"/>
          <cell r="L55">
            <v>0</v>
          </cell>
          <cell r="M55">
            <v>0</v>
          </cell>
        </row>
        <row r="56">
          <cell r="H56">
            <v>0</v>
          </cell>
          <cell r="I56"/>
          <cell r="L56">
            <v>0</v>
          </cell>
          <cell r="M56">
            <v>0</v>
          </cell>
        </row>
        <row r="58">
          <cell r="H58">
            <v>0</v>
          </cell>
          <cell r="I58"/>
          <cell r="L58">
            <v>0</v>
          </cell>
          <cell r="M58">
            <v>0</v>
          </cell>
        </row>
        <row r="59">
          <cell r="H59">
            <v>0</v>
          </cell>
          <cell r="I59"/>
          <cell r="L59">
            <v>0</v>
          </cell>
          <cell r="M59">
            <v>0</v>
          </cell>
        </row>
        <row r="60">
          <cell r="H60">
            <v>0</v>
          </cell>
          <cell r="I60"/>
          <cell r="L60">
            <v>0</v>
          </cell>
          <cell r="M60">
            <v>0</v>
          </cell>
        </row>
        <row r="61">
          <cell r="H61">
            <v>0</v>
          </cell>
          <cell r="I61"/>
          <cell r="L61">
            <v>0</v>
          </cell>
          <cell r="M61">
            <v>0</v>
          </cell>
        </row>
        <row r="63">
          <cell r="H63">
            <v>0</v>
          </cell>
          <cell r="I63"/>
          <cell r="L63">
            <v>0</v>
          </cell>
          <cell r="M63">
            <v>0</v>
          </cell>
        </row>
      </sheetData>
      <sheetData sheetId="7">
        <row r="14">
          <cell r="W14">
            <v>21712346.499460001</v>
          </cell>
        </row>
      </sheetData>
      <sheetData sheetId="8">
        <row r="14">
          <cell r="H14">
            <v>23081461.5</v>
          </cell>
        </row>
        <row r="34">
          <cell r="I34"/>
          <cell r="J34"/>
        </row>
        <row r="37">
          <cell r="G37">
            <v>77630</v>
          </cell>
          <cell r="H37">
            <v>740076.29</v>
          </cell>
        </row>
        <row r="38">
          <cell r="G38">
            <v>125817</v>
          </cell>
          <cell r="H38">
            <v>1465946.71</v>
          </cell>
        </row>
        <row r="39">
          <cell r="G39">
            <v>14769</v>
          </cell>
          <cell r="H39">
            <v>74404.75</v>
          </cell>
        </row>
        <row r="40">
          <cell r="G40">
            <v>39189</v>
          </cell>
          <cell r="H40">
            <v>262712.87</v>
          </cell>
        </row>
        <row r="44">
          <cell r="G44">
            <v>76159</v>
          </cell>
          <cell r="H44">
            <v>737301.37</v>
          </cell>
          <cell r="I44">
            <v>550</v>
          </cell>
          <cell r="J44">
            <v>1000.51</v>
          </cell>
        </row>
        <row r="48">
          <cell r="G48">
            <v>157128</v>
          </cell>
          <cell r="H48">
            <v>562257.41</v>
          </cell>
          <cell r="I48">
            <v>25240</v>
          </cell>
          <cell r="J48">
            <v>9949.7199999999993</v>
          </cell>
        </row>
        <row r="50">
          <cell r="H50">
            <v>475904.19</v>
          </cell>
        </row>
      </sheetData>
      <sheetData sheetId="9">
        <row r="8">
          <cell r="A8" t="str">
            <v>410001 ГБУЗ " Камчатская краевая больница им.А.С. Лукашевского "</v>
          </cell>
        </row>
        <row r="15">
          <cell r="W15">
            <v>17049.045534496214</v>
          </cell>
        </row>
      </sheetData>
      <sheetData sheetId="10">
        <row r="8">
          <cell r="A8" t="str">
            <v>410002 ГБУЗ "Камчатская краевая детская больница "</v>
          </cell>
        </row>
        <row r="15">
          <cell r="W15">
            <v>9814.2052495425341</v>
          </cell>
        </row>
      </sheetData>
      <sheetData sheetId="11">
        <row r="8">
          <cell r="A8" t="str">
            <v>410004 ГБУЗ " Камчатский краевой кожно-венерологический диспансер "</v>
          </cell>
        </row>
        <row r="15">
          <cell r="W15">
            <v>5988.3916839477179</v>
          </cell>
        </row>
      </sheetData>
      <sheetData sheetId="12">
        <row r="8">
          <cell r="A8" t="str">
            <v>410006 ГБУЗ "Камчатский краевой онкологический диспансер "</v>
          </cell>
        </row>
        <row r="15">
          <cell r="W15">
            <v>15477.506566153168</v>
          </cell>
        </row>
      </sheetData>
      <sheetData sheetId="13">
        <row r="8">
          <cell r="A8" t="str">
            <v>410010 ГБУЗ " Петропавловск-Камчатская городская гериатрическая больница "</v>
          </cell>
        </row>
        <row r="15">
          <cell r="W15">
            <v>4014.5562745510892</v>
          </cell>
        </row>
      </sheetData>
      <sheetData sheetId="14">
        <row r="8">
          <cell r="A8" t="str">
            <v>410013 ГБУЗ "Камчатский краевой родильный дом"</v>
          </cell>
        </row>
        <row r="15">
          <cell r="W15">
            <v>32789.237970953021</v>
          </cell>
        </row>
      </sheetData>
      <sheetData sheetId="15">
        <row r="8">
          <cell r="A8" t="str">
            <v>410046 ГБУЗ "Камчатская краевая детская инфекционная больница"</v>
          </cell>
        </row>
        <row r="15">
          <cell r="W15">
            <v>291.43946494736844</v>
          </cell>
        </row>
      </sheetData>
      <sheetData sheetId="16">
        <row r="8">
          <cell r="A8" t="str">
            <v>410056 ООО "Камчатская неврологическая клиника "</v>
          </cell>
        </row>
        <row r="15">
          <cell r="W15"/>
        </row>
      </sheetData>
      <sheetData sheetId="17">
        <row r="8">
          <cell r="A8" t="str">
            <v>410058 ООО Реабилитационный центр "Ормедиум"</v>
          </cell>
        </row>
        <row r="15">
          <cell r="W15">
            <v>0</v>
          </cell>
        </row>
      </sheetData>
      <sheetData sheetId="18">
        <row r="8">
          <cell r="A8" t="str">
            <v>410069 ООО "ИМПУЛЬС"</v>
          </cell>
        </row>
        <row r="15">
          <cell r="W15">
            <v>0</v>
          </cell>
        </row>
      </sheetData>
      <sheetData sheetId="19">
        <row r="8">
          <cell r="A8" t="str">
            <v>410071 ООО ДЦ "ЖЕМЧУЖИНА КАМЧАТКИ"</v>
          </cell>
        </row>
        <row r="15">
          <cell r="W15">
            <v>0</v>
          </cell>
        </row>
      </sheetData>
      <sheetData sheetId="20">
        <row r="8">
          <cell r="A8" t="str">
            <v>410077 ГБУЗ "ЦЕНТР СПИД"</v>
          </cell>
        </row>
        <row r="15">
          <cell r="W15">
            <v>5939.1416365789482</v>
          </cell>
        </row>
      </sheetData>
      <sheetData sheetId="21">
        <row r="8">
          <cell r="A8" t="str">
            <v>410089 Камчатский краевой противотуберкулезный диспансер</v>
          </cell>
        </row>
        <row r="15">
          <cell r="W15"/>
        </row>
      </sheetData>
      <sheetData sheetId="22">
        <row r="8">
          <cell r="A8" t="str">
            <v>410100 КАМЧАТСКИЙ ФИЛИАЛ АНО «МЕДИЦИНСКИЙ ЦЕНТР «ЖИЗНЬ»</v>
          </cell>
        </row>
        <row r="15">
          <cell r="W15"/>
        </row>
      </sheetData>
      <sheetData sheetId="23">
        <row r="8">
          <cell r="A8" t="str">
            <v>410107 Филиал ООО "Байкальская Медицинская Компания" в г.Петропавловск-Камчатский</v>
          </cell>
        </row>
        <row r="15">
          <cell r="W15">
            <v>0</v>
          </cell>
        </row>
      </sheetData>
      <sheetData sheetId="24">
        <row r="8">
          <cell r="A8" t="str">
            <v>410114 КГАУ  СОЦИАЛЬНОЙ ЗАЩИТЫ "МНОГОПРОФИЛЬНЫЙ ЦЕНТР РЕАБИЛИТАЦИИ"</v>
          </cell>
        </row>
        <row r="15">
          <cell r="W15"/>
        </row>
      </sheetData>
      <sheetData sheetId="25">
        <row r="8">
          <cell r="A8" t="str">
            <v>410003 ГБУЗ " Камчатская краевая стоматологическая поликлиника "</v>
          </cell>
        </row>
        <row r="15">
          <cell r="W15">
            <v>0</v>
          </cell>
        </row>
      </sheetData>
      <sheetData sheetId="26">
        <row r="8">
          <cell r="A8" t="str">
            <v>410014 ГБУЗ " Петропавловск-Камчатская городская стоматологическая поликлиника "</v>
          </cell>
        </row>
        <row r="15">
          <cell r="W15">
            <v>0</v>
          </cell>
        </row>
      </sheetData>
      <sheetData sheetId="27">
        <row r="8">
          <cell r="A8" t="str">
            <v>410017 ГБУЗ " Петропавловск-Камчатская городская детская стоматологическая поликлиника "</v>
          </cell>
        </row>
        <row r="15">
          <cell r="W15">
            <v>0</v>
          </cell>
        </row>
      </sheetData>
      <sheetData sheetId="28">
        <row r="8">
          <cell r="A8" t="str">
            <v>410019 ГБУЗ КК " Елизовская районная стоматологическая поликлиника "</v>
          </cell>
        </row>
        <row r="15">
          <cell r="W15"/>
        </row>
      </sheetData>
      <sheetData sheetId="29">
        <row r="8">
          <cell r="A8" t="str">
            <v>410051 ГБУЗ " Елизовская станция скорой медицинской помощи "</v>
          </cell>
        </row>
        <row r="15">
          <cell r="W15">
            <v>0</v>
          </cell>
        </row>
      </sheetData>
      <sheetData sheetId="30">
        <row r="8">
          <cell r="A8" t="str">
            <v>410052 ГБУЗ " Петропавловск-Камчатская городская станция скорой медицинской помощи "</v>
          </cell>
        </row>
        <row r="15">
          <cell r="W15">
            <v>0</v>
          </cell>
        </row>
      </sheetData>
      <sheetData sheetId="31">
        <row r="8">
          <cell r="A8" t="str">
            <v>410064 ООО "ЭКО ЦЕНТР"</v>
          </cell>
        </row>
        <row r="15">
          <cell r="W15"/>
        </row>
      </sheetData>
      <sheetData sheetId="32">
        <row r="8">
          <cell r="A8" t="str">
            <v>410106 ООО "ЦИЭР "ЭМБРИЛАЙФ"</v>
          </cell>
        </row>
        <row r="15">
          <cell r="W15"/>
        </row>
      </sheetData>
      <sheetData sheetId="33">
        <row r="8">
          <cell r="A8" t="str">
            <v>410116 ФГБНУ "ФЕДЕРАЛЬНЫЙ ИССЛЕДОВАТЕЛЬСКИЙ ЦЕНТР ФУНДАМЕНТАЛЬНОЙ И ТРАНСЛЯЦИОННОЙ МЕДИЦИНЫ"</v>
          </cell>
        </row>
        <row r="15">
          <cell r="W15"/>
        </row>
      </sheetData>
      <sheetData sheetId="34">
        <row r="8">
          <cell r="A8" t="str">
            <v>410095 ООО "ВИТАЛАБ"</v>
          </cell>
        </row>
        <row r="15">
          <cell r="W15">
            <v>0</v>
          </cell>
        </row>
      </sheetData>
      <sheetData sheetId="35">
        <row r="8">
          <cell r="A8" t="str">
            <v>410101 КГБУЗ ДККБ им. А.К. Пиотровича</v>
          </cell>
        </row>
        <row r="15">
          <cell r="W15"/>
        </row>
      </sheetData>
      <sheetData sheetId="36">
        <row r="14">
          <cell r="E14"/>
        </row>
        <row r="15">
          <cell r="W15"/>
        </row>
      </sheetData>
      <sheetData sheetId="37">
        <row r="8">
          <cell r="A8" t="str">
            <v>410084 ООО "М-ЛАЙН"</v>
          </cell>
        </row>
        <row r="15">
          <cell r="W15"/>
        </row>
      </sheetData>
      <sheetData sheetId="38">
        <row r="8">
          <cell r="A8" t="str">
            <v>410005 ГБУЗ " Камчатский краевой кардиологический диспансер "</v>
          </cell>
        </row>
        <row r="15">
          <cell r="W15">
            <v>7829.3019721639685</v>
          </cell>
        </row>
      </sheetData>
      <sheetData sheetId="39">
        <row r="8">
          <cell r="A8" t="str">
            <v>410008 ГБУЗ " Петропавловск-Камчатская городская больница № 1 "</v>
          </cell>
        </row>
        <row r="15">
          <cell r="W15">
            <v>42702.948755825171</v>
          </cell>
        </row>
      </sheetData>
      <sheetData sheetId="40">
        <row r="8">
          <cell r="A8" t="str">
            <v>410009 ГБУЗ " Петропавловск-Камчатская городская больница № 2 "</v>
          </cell>
        </row>
        <row r="15">
          <cell r="W15">
            <v>103017.77304422944</v>
          </cell>
        </row>
      </sheetData>
      <sheetData sheetId="41">
        <row r="8">
          <cell r="A8" t="str">
            <v>410011 ГБУЗ " Петропавловск-Камчатская городская поликлиника № 1 "</v>
          </cell>
        </row>
        <row r="15">
          <cell r="W15">
            <v>44228.623680567995</v>
          </cell>
        </row>
      </sheetData>
      <sheetData sheetId="42">
        <row r="8">
          <cell r="A8" t="str">
            <v>410012 ГБУЗ " Петропавловск-Камчатская городская поликлиника № 3 "</v>
          </cell>
        </row>
        <row r="15">
          <cell r="W15">
            <v>32992.971977379399</v>
          </cell>
        </row>
      </sheetData>
      <sheetData sheetId="43">
        <row r="8">
          <cell r="A8" t="str">
            <v>410015 ГБУЗ КК "Петропавловск-Камчатская городская детская поликлиника № 1"</v>
          </cell>
        </row>
        <row r="15">
          <cell r="W15">
            <v>88672.972123105093</v>
          </cell>
        </row>
      </sheetData>
      <sheetData sheetId="44">
        <row r="8">
          <cell r="A8" t="str">
            <v>410016 ГБУЗ КК "Петропавловск-Камчатская городская детская поликлиника № 2"</v>
          </cell>
        </row>
        <row r="15">
          <cell r="W15">
            <v>13395.854784389054</v>
          </cell>
        </row>
      </sheetData>
      <sheetData sheetId="45">
        <row r="8">
          <cell r="A8" t="str">
            <v>410018 ГБУЗ " Елизовская районная больница "</v>
          </cell>
        </row>
        <row r="15">
          <cell r="W15">
            <v>133657.86450424374</v>
          </cell>
        </row>
      </sheetData>
      <sheetData sheetId="46">
        <row r="8">
          <cell r="A8" t="str">
            <v>410028 ГБУЗ " Мильковская районная больница "</v>
          </cell>
        </row>
        <row r="15">
          <cell r="W15">
            <v>39567.168878444652</v>
          </cell>
        </row>
      </sheetData>
      <sheetData sheetId="47">
        <row r="8">
          <cell r="A8" t="str">
            <v>410029 ГБУЗ " Усть-Большерецкая районная больница "</v>
          </cell>
        </row>
        <row r="15">
          <cell r="W15">
            <v>1845.6266385971558</v>
          </cell>
        </row>
      </sheetData>
      <sheetData sheetId="48">
        <row r="8">
          <cell r="A8" t="str">
            <v>410030 ГБУЗ " Усть-Камчатская районная больница "</v>
          </cell>
        </row>
        <row r="15">
          <cell r="W15">
            <v>1226.3131185879397</v>
          </cell>
        </row>
      </sheetData>
      <sheetData sheetId="49">
        <row r="8">
          <cell r="A8" t="str">
            <v>410031 ГБУЗ " Ключевская районная больница "</v>
          </cell>
        </row>
        <row r="15">
          <cell r="W15">
            <v>2826.956359396173</v>
          </cell>
        </row>
      </sheetData>
      <sheetData sheetId="50">
        <row r="8">
          <cell r="A8" t="str">
            <v>410033 ГБУЗ " Быстринская районная больница "</v>
          </cell>
        </row>
        <row r="15">
          <cell r="W15">
            <v>103.92</v>
          </cell>
        </row>
      </sheetData>
      <sheetData sheetId="51">
        <row r="8">
          <cell r="A8" t="str">
            <v>410035 ГБУЗ "Вилючинская городская больница"</v>
          </cell>
        </row>
        <row r="15">
          <cell r="W15">
            <v>27629.83996473271</v>
          </cell>
        </row>
      </sheetData>
      <sheetData sheetId="52">
        <row r="8">
          <cell r="A8" t="str">
            <v>410042 Камчатская больница ФГБУЗ "ДВОМЦ ФМБА России "</v>
          </cell>
        </row>
        <row r="15">
          <cell r="W15">
            <v>2506.9597655117936</v>
          </cell>
        </row>
      </sheetData>
      <sheetData sheetId="53">
        <row r="8">
          <cell r="A8" t="str">
            <v>410043 ФКУЗ " МСЧ МВД России по Камчатскому краю "</v>
          </cell>
        </row>
        <row r="15">
          <cell r="W15">
            <v>951.71385805826185</v>
          </cell>
        </row>
      </sheetData>
      <sheetData sheetId="54">
        <row r="8">
          <cell r="A8" t="str">
            <v>410068  ГБУЗ "Камчатский краевой центр общественного здоровья и медицинской профилактики"</v>
          </cell>
        </row>
        <row r="15">
          <cell r="W15">
            <v>21648.167378721195</v>
          </cell>
        </row>
      </sheetData>
      <sheetData sheetId="55">
        <row r="8">
          <cell r="A8" t="str">
            <v>410007 ГБУЗ " Корякская окружная больница "</v>
          </cell>
        </row>
        <row r="15">
          <cell r="W15">
            <v>9212.729509746654</v>
          </cell>
        </row>
      </sheetData>
      <sheetData sheetId="56">
        <row r="8">
          <cell r="A8" t="str">
            <v>410032 ГБУЗ " Соболевская районная больница "</v>
          </cell>
        </row>
        <row r="15">
          <cell r="W15">
            <v>2190.6477871043508</v>
          </cell>
        </row>
      </sheetData>
      <sheetData sheetId="57">
        <row r="8">
          <cell r="A8" t="str">
            <v>410036 ГБУЗ " Никольская районная больница "</v>
          </cell>
        </row>
        <row r="15">
          <cell r="W15">
            <v>48.3</v>
          </cell>
        </row>
      </sheetData>
      <sheetData sheetId="58">
        <row r="8">
          <cell r="A8" t="str">
            <v>410037 ГБУЗ " Тигильская районная больница "</v>
          </cell>
        </row>
        <row r="15">
          <cell r="W15">
            <v>268.83199999999999</v>
          </cell>
        </row>
      </sheetData>
      <sheetData sheetId="59">
        <row r="8">
          <cell r="A8" t="str">
            <v>410038 ГБУЗ " Карагинская районная больница "</v>
          </cell>
        </row>
        <row r="15">
          <cell r="W15">
            <v>45.271999999999998</v>
          </cell>
        </row>
      </sheetData>
      <sheetData sheetId="60">
        <row r="8">
          <cell r="A8" t="str">
            <v>410039 ГБУЗ " Олюторская районная больница "</v>
          </cell>
        </row>
        <row r="15">
          <cell r="W15">
            <v>794.30408289845718</v>
          </cell>
        </row>
      </sheetData>
      <sheetData sheetId="61">
        <row r="8">
          <cell r="A8" t="str">
            <v>410040 ГБУЗ " Пенжинская районная больница "</v>
          </cell>
        </row>
        <row r="15">
          <cell r="W15">
            <v>0</v>
          </cell>
        </row>
      </sheetData>
      <sheetData sheetId="62">
        <row r="8">
          <cell r="A8" t="str">
            <v>410047 ГБУЗ " Озерновская районная больница "</v>
          </cell>
        </row>
        <row r="15">
          <cell r="W15">
            <v>763.37467665320958</v>
          </cell>
        </row>
      </sheetData>
      <sheetData sheetId="63">
        <row r="14">
          <cell r="W14">
            <v>1071115</v>
          </cell>
        </row>
      </sheetData>
      <sheetData sheetId="64">
        <row r="8">
          <cell r="A8" t="str">
            <v>410092 АО "Медицина"</v>
          </cell>
        </row>
        <row r="15">
          <cell r="W15"/>
        </row>
      </sheetData>
      <sheetData sheetId="65">
        <row r="8">
          <cell r="A8" t="str">
            <v>410109 ООО "МЕДКЛУБ"</v>
          </cell>
        </row>
      </sheetData>
      <sheetData sheetId="66"/>
      <sheetData sheetId="6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indexed="35"/>
    <pageSetUpPr fitToPage="1"/>
  </sheetPr>
  <dimension ref="A1:R83"/>
  <sheetViews>
    <sheetView view="pageBreakPreview" zoomScale="80" zoomScaleNormal="90" zoomScaleSheetLayoutView="80" workbookViewId="0">
      <pane xSplit="3" ySplit="13" topLeftCell="D63" activePane="bottomRight" state="frozen"/>
      <selection activeCell="E60" sqref="E60"/>
      <selection pane="topRight" activeCell="E60" sqref="E60"/>
      <selection pane="bottomLeft" activeCell="E60" sqref="E60"/>
      <selection pane="bottomRight" activeCell="F65" sqref="F65"/>
    </sheetView>
  </sheetViews>
  <sheetFormatPr defaultColWidth="9.109375" defaultRowHeight="13.8" x14ac:dyDescent="0.25"/>
  <cols>
    <col min="1" max="1" width="5.109375" style="6" customWidth="1"/>
    <col min="2" max="2" width="9.5546875" style="6" customWidth="1"/>
    <col min="3" max="3" width="67" style="6" customWidth="1"/>
    <col min="4" max="4" width="16.109375" style="6" customWidth="1"/>
    <col min="5" max="5" width="17.88671875" style="6" customWidth="1"/>
    <col min="6" max="6" width="27.88671875" style="6" customWidth="1"/>
    <col min="7" max="7" width="17.88671875" style="6" customWidth="1"/>
    <col min="8" max="8" width="16.109375" style="6" customWidth="1"/>
    <col min="9" max="9" width="20.109375" style="6" customWidth="1"/>
    <col min="10" max="10" width="16.109375" style="6" customWidth="1"/>
    <col min="11" max="11" width="17.5546875" style="6" customWidth="1"/>
    <col min="12" max="12" width="16.109375" style="6" customWidth="1"/>
    <col min="13" max="13" width="19.109375" style="6" customWidth="1"/>
    <col min="14" max="14" width="16.109375" style="6" customWidth="1"/>
    <col min="15" max="15" width="18.5546875" style="6" customWidth="1"/>
    <col min="16" max="16" width="16.109375" style="6" customWidth="1"/>
    <col min="17" max="17" width="17.44140625" style="6" customWidth="1"/>
    <col min="18" max="16384" width="9.109375" style="6"/>
  </cols>
  <sheetData>
    <row r="1" spans="1:18" x14ac:dyDescent="0.25">
      <c r="Q1" s="234" t="s">
        <v>25</v>
      </c>
    </row>
    <row r="2" spans="1:18" ht="12.75" customHeight="1" x14ac:dyDescent="0.25">
      <c r="Q2" s="234" t="s">
        <v>26</v>
      </c>
    </row>
    <row r="3" spans="1:18" x14ac:dyDescent="0.25">
      <c r="Q3" s="234" t="s">
        <v>27</v>
      </c>
    </row>
    <row r="4" spans="1:18" x14ac:dyDescent="0.25">
      <c r="Q4" s="234" t="s">
        <v>167</v>
      </c>
    </row>
    <row r="6" spans="1:18" x14ac:dyDescent="0.25"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8" ht="12.6" customHeight="1" x14ac:dyDescent="0.25"/>
    <row r="8" spans="1:18" ht="12.75" customHeight="1" x14ac:dyDescent="0.25">
      <c r="A8" s="412" t="s">
        <v>0</v>
      </c>
      <c r="B8" s="115"/>
      <c r="C8" s="415" t="s">
        <v>1</v>
      </c>
      <c r="D8" s="396" t="s">
        <v>14</v>
      </c>
      <c r="E8" s="397"/>
      <c r="F8" s="397"/>
      <c r="G8" s="397"/>
      <c r="H8" s="397"/>
      <c r="I8" s="397"/>
      <c r="J8" s="397"/>
      <c r="K8" s="397"/>
      <c r="L8" s="397"/>
      <c r="M8" s="397"/>
      <c r="N8" s="397"/>
      <c r="O8" s="397"/>
      <c r="P8" s="397"/>
      <c r="Q8" s="398"/>
    </row>
    <row r="9" spans="1:18" ht="13.5" customHeight="1" x14ac:dyDescent="0.25">
      <c r="A9" s="413"/>
      <c r="B9" s="116"/>
      <c r="C9" s="416"/>
      <c r="D9" s="399"/>
      <c r="E9" s="400"/>
      <c r="F9" s="400"/>
      <c r="G9" s="400"/>
      <c r="H9" s="400"/>
      <c r="I9" s="400"/>
      <c r="J9" s="400"/>
      <c r="K9" s="400"/>
      <c r="L9" s="400"/>
      <c r="M9" s="400"/>
      <c r="N9" s="400"/>
      <c r="O9" s="400"/>
      <c r="P9" s="400"/>
      <c r="Q9" s="401"/>
    </row>
    <row r="10" spans="1:18" ht="12" customHeight="1" x14ac:dyDescent="0.25">
      <c r="A10" s="413"/>
      <c r="B10" s="116"/>
      <c r="C10" s="416"/>
      <c r="D10" s="399"/>
      <c r="E10" s="400"/>
      <c r="F10" s="400"/>
      <c r="G10" s="400"/>
      <c r="H10" s="400"/>
      <c r="I10" s="400"/>
      <c r="J10" s="400"/>
      <c r="K10" s="400"/>
      <c r="L10" s="400"/>
      <c r="M10" s="400"/>
      <c r="N10" s="400"/>
      <c r="O10" s="400"/>
      <c r="P10" s="400"/>
      <c r="Q10" s="401"/>
    </row>
    <row r="11" spans="1:18" ht="18.75" customHeight="1" x14ac:dyDescent="0.25">
      <c r="A11" s="413"/>
      <c r="B11" s="116"/>
      <c r="C11" s="416"/>
      <c r="D11" s="402"/>
      <c r="E11" s="403"/>
      <c r="F11" s="403"/>
      <c r="G11" s="403"/>
      <c r="H11" s="403"/>
      <c r="I11" s="403"/>
      <c r="J11" s="403"/>
      <c r="K11" s="403"/>
      <c r="L11" s="403"/>
      <c r="M11" s="403"/>
      <c r="N11" s="403"/>
      <c r="O11" s="403"/>
      <c r="P11" s="403"/>
      <c r="Q11" s="404"/>
    </row>
    <row r="12" spans="1:18" s="8" customFormat="1" ht="138.75" customHeight="1" x14ac:dyDescent="0.25">
      <c r="A12" s="414"/>
      <c r="B12" s="117"/>
      <c r="C12" s="417"/>
      <c r="D12" s="405" t="s">
        <v>168</v>
      </c>
      <c r="E12" s="406"/>
      <c r="F12" s="422" t="s">
        <v>170</v>
      </c>
      <c r="G12" s="422"/>
      <c r="H12" s="407" t="s">
        <v>169</v>
      </c>
      <c r="I12" s="406"/>
      <c r="J12" s="408" t="s">
        <v>166</v>
      </c>
      <c r="K12" s="409"/>
      <c r="L12" s="410" t="s">
        <v>11</v>
      </c>
      <c r="M12" s="411"/>
      <c r="N12" s="407" t="s">
        <v>42</v>
      </c>
      <c r="O12" s="406"/>
      <c r="P12" s="407" t="s">
        <v>13</v>
      </c>
      <c r="Q12" s="418"/>
    </row>
    <row r="13" spans="1:18" s="8" customFormat="1" ht="22.5" customHeight="1" x14ac:dyDescent="0.25">
      <c r="A13" s="117"/>
      <c r="B13" s="117"/>
      <c r="C13" s="118"/>
      <c r="D13" s="2" t="s">
        <v>15</v>
      </c>
      <c r="E13" s="147" t="s">
        <v>16</v>
      </c>
      <c r="F13" s="1" t="s">
        <v>15</v>
      </c>
      <c r="G13" s="94" t="s">
        <v>16</v>
      </c>
      <c r="H13" s="1" t="s">
        <v>15</v>
      </c>
      <c r="I13" s="1" t="s">
        <v>16</v>
      </c>
      <c r="J13" s="91" t="s">
        <v>15</v>
      </c>
      <c r="K13" s="91" t="s">
        <v>16</v>
      </c>
      <c r="L13" s="1" t="s">
        <v>15</v>
      </c>
      <c r="M13" s="1" t="s">
        <v>16</v>
      </c>
      <c r="N13" s="1" t="s">
        <v>15</v>
      </c>
      <c r="O13" s="1" t="s">
        <v>16</v>
      </c>
      <c r="P13" s="1" t="s">
        <v>15</v>
      </c>
      <c r="Q13" s="92" t="s">
        <v>16</v>
      </c>
    </row>
    <row r="14" spans="1:18" x14ac:dyDescent="0.25">
      <c r="A14" s="9">
        <v>1</v>
      </c>
      <c r="B14" s="36" t="s">
        <v>111</v>
      </c>
      <c r="C14" s="10" t="s">
        <v>56</v>
      </c>
      <c r="D14" s="138">
        <f>'[1]План 2025'!$D9</f>
        <v>0</v>
      </c>
      <c r="E14" s="146">
        <f>'[1]План 2025'!$E9</f>
        <v>0</v>
      </c>
      <c r="F14" s="146">
        <f>'[2]СВОД по МО'!$EK16</f>
        <v>0</v>
      </c>
      <c r="G14" s="146">
        <f>'[2]СВОД по МО'!$EO16</f>
        <v>0</v>
      </c>
      <c r="H14" s="138">
        <f>'[3]План 2025'!$D9</f>
        <v>0</v>
      </c>
      <c r="I14" s="146">
        <f>'[3]План 2025'!$E9</f>
        <v>0</v>
      </c>
      <c r="J14" s="141">
        <f t="shared" ref="J14:J45" si="0">H14-D14</f>
        <v>0</v>
      </c>
      <c r="K14" s="142">
        <f t="shared" ref="K14:K45" si="1">I14-E14</f>
        <v>0</v>
      </c>
      <c r="L14" s="143"/>
      <c r="M14" s="143"/>
      <c r="N14" s="143"/>
      <c r="O14" s="145"/>
      <c r="P14" s="143"/>
      <c r="Q14" s="144"/>
      <c r="R14" s="15"/>
    </row>
    <row r="15" spans="1:18" x14ac:dyDescent="0.25">
      <c r="A15" s="9">
        <v>2</v>
      </c>
      <c r="B15" s="36" t="s">
        <v>112</v>
      </c>
      <c r="C15" s="10" t="s">
        <v>57</v>
      </c>
      <c r="D15" s="138">
        <f>'[1]План 2025'!$D10</f>
        <v>0</v>
      </c>
      <c r="E15" s="146">
        <f>'[1]План 2025'!$E10</f>
        <v>0</v>
      </c>
      <c r="F15" s="12">
        <f>'[2]СВОД по МО'!$EK17</f>
        <v>0</v>
      </c>
      <c r="G15" s="12">
        <f>'[2]СВОД по МО'!$EO17</f>
        <v>0</v>
      </c>
      <c r="H15" s="138">
        <f>'[3]План 2025'!$D10</f>
        <v>0</v>
      </c>
      <c r="I15" s="146">
        <f>'[3]План 2025'!$E10</f>
        <v>0</v>
      </c>
      <c r="J15" s="13">
        <f t="shared" si="0"/>
        <v>0</v>
      </c>
      <c r="K15" s="52">
        <f t="shared" si="1"/>
        <v>0</v>
      </c>
      <c r="L15" s="5"/>
      <c r="M15" s="5"/>
      <c r="N15" s="5"/>
      <c r="O15" s="67"/>
      <c r="P15" s="5"/>
      <c r="Q15" s="14"/>
      <c r="R15" s="15"/>
    </row>
    <row r="16" spans="1:18" x14ac:dyDescent="0.25">
      <c r="A16" s="9">
        <v>3</v>
      </c>
      <c r="B16" s="36" t="s">
        <v>113</v>
      </c>
      <c r="C16" s="10" t="s">
        <v>58</v>
      </c>
      <c r="D16" s="138">
        <f>'[1]План 2025'!$D11</f>
        <v>0</v>
      </c>
      <c r="E16" s="146">
        <f>'[1]План 2025'!$E11</f>
        <v>0</v>
      </c>
      <c r="F16" s="12">
        <f>'[2]СВОД по МО'!$EK18</f>
        <v>0</v>
      </c>
      <c r="G16" s="12">
        <f>'[2]СВОД по МО'!$EO18</f>
        <v>0</v>
      </c>
      <c r="H16" s="138">
        <f>'[3]План 2025'!$D11</f>
        <v>0</v>
      </c>
      <c r="I16" s="146">
        <f>'[3]План 2025'!$E11</f>
        <v>0</v>
      </c>
      <c r="J16" s="13">
        <f t="shared" si="0"/>
        <v>0</v>
      </c>
      <c r="K16" s="52">
        <f t="shared" si="1"/>
        <v>0</v>
      </c>
      <c r="L16" s="5"/>
      <c r="M16" s="5"/>
      <c r="N16" s="5"/>
      <c r="O16" s="67"/>
      <c r="P16" s="5"/>
      <c r="Q16" s="14"/>
      <c r="R16" s="15"/>
    </row>
    <row r="17" spans="1:18" x14ac:dyDescent="0.25">
      <c r="A17" s="9">
        <v>4</v>
      </c>
      <c r="B17" s="36" t="s">
        <v>114</v>
      </c>
      <c r="C17" s="10" t="s">
        <v>59</v>
      </c>
      <c r="D17" s="138">
        <f>'[1]План 2025'!$D12</f>
        <v>0</v>
      </c>
      <c r="E17" s="146">
        <f>'[1]План 2025'!$E12</f>
        <v>0</v>
      </c>
      <c r="F17" s="12">
        <f>'[2]СВОД по МО'!$EK19</f>
        <v>0</v>
      </c>
      <c r="G17" s="12">
        <f>'[2]СВОД по МО'!$EO19</f>
        <v>0</v>
      </c>
      <c r="H17" s="138">
        <f>'[3]План 2025'!$D12</f>
        <v>0</v>
      </c>
      <c r="I17" s="146">
        <f>'[3]План 2025'!$E12</f>
        <v>0</v>
      </c>
      <c r="J17" s="13">
        <f t="shared" si="0"/>
        <v>0</v>
      </c>
      <c r="K17" s="52">
        <f t="shared" si="1"/>
        <v>0</v>
      </c>
      <c r="L17" s="5"/>
      <c r="M17" s="5"/>
      <c r="N17" s="5"/>
      <c r="O17" s="67"/>
      <c r="P17" s="5"/>
      <c r="Q17" s="14"/>
      <c r="R17" s="15"/>
    </row>
    <row r="18" spans="1:18" x14ac:dyDescent="0.25">
      <c r="A18" s="9">
        <v>5</v>
      </c>
      <c r="B18" s="36" t="s">
        <v>115</v>
      </c>
      <c r="C18" s="10" t="s">
        <v>60</v>
      </c>
      <c r="D18" s="138">
        <f>'[1]План 2025'!$D13</f>
        <v>0</v>
      </c>
      <c r="E18" s="146">
        <f>'[1]План 2025'!$E13</f>
        <v>0</v>
      </c>
      <c r="F18" s="12">
        <f>'[2]СВОД по МО'!$EK20</f>
        <v>0</v>
      </c>
      <c r="G18" s="12">
        <f>'[2]СВОД по МО'!$EO20</f>
        <v>0</v>
      </c>
      <c r="H18" s="138">
        <f>'[3]План 2025'!$D13</f>
        <v>0</v>
      </c>
      <c r="I18" s="146">
        <f>'[3]План 2025'!$E13</f>
        <v>0</v>
      </c>
      <c r="J18" s="13">
        <f t="shared" si="0"/>
        <v>0</v>
      </c>
      <c r="K18" s="52">
        <f t="shared" si="1"/>
        <v>0</v>
      </c>
      <c r="L18" s="5"/>
      <c r="M18" s="5"/>
      <c r="N18" s="5"/>
      <c r="O18" s="67"/>
      <c r="P18" s="5"/>
      <c r="Q18" s="14"/>
      <c r="R18" s="15"/>
    </row>
    <row r="19" spans="1:18" x14ac:dyDescent="0.25">
      <c r="A19" s="9">
        <v>6</v>
      </c>
      <c r="B19" s="36" t="s">
        <v>116</v>
      </c>
      <c r="C19" s="10" t="s">
        <v>61</v>
      </c>
      <c r="D19" s="138">
        <f>'[1]План 2025'!$D14</f>
        <v>0</v>
      </c>
      <c r="E19" s="146">
        <f>'[1]План 2025'!$E14</f>
        <v>0</v>
      </c>
      <c r="F19" s="12">
        <f>'[2]СВОД по МО'!$EK21</f>
        <v>0</v>
      </c>
      <c r="G19" s="12">
        <f>'[2]СВОД по МО'!$EO21</f>
        <v>0</v>
      </c>
      <c r="H19" s="138">
        <f>'[3]План 2025'!$D14</f>
        <v>0</v>
      </c>
      <c r="I19" s="146">
        <f>'[3]План 2025'!$E14</f>
        <v>0</v>
      </c>
      <c r="J19" s="13">
        <f t="shared" si="0"/>
        <v>0</v>
      </c>
      <c r="K19" s="52">
        <f t="shared" si="1"/>
        <v>0</v>
      </c>
      <c r="L19" s="5"/>
      <c r="M19" s="5"/>
      <c r="N19" s="5"/>
      <c r="O19" s="67"/>
      <c r="P19" s="5"/>
      <c r="Q19" s="14"/>
      <c r="R19" s="15"/>
    </row>
    <row r="20" spans="1:18" x14ac:dyDescent="0.25">
      <c r="A20" s="9">
        <v>7</v>
      </c>
      <c r="B20" s="36" t="s">
        <v>117</v>
      </c>
      <c r="C20" s="10" t="s">
        <v>62</v>
      </c>
      <c r="D20" s="138">
        <f>'[1]План 2025'!$D15</f>
        <v>1341</v>
      </c>
      <c r="E20" s="146">
        <f>'[1]План 2025'!$E15</f>
        <v>21451.86</v>
      </c>
      <c r="F20" s="12">
        <f>'[2]СВОД по МО'!$EK22</f>
        <v>514</v>
      </c>
      <c r="G20" s="12">
        <f>'[2]СВОД по МО'!$EO22</f>
        <v>7150.7510399999992</v>
      </c>
      <c r="H20" s="138">
        <f>'[3]План 2025'!$D15</f>
        <v>1341</v>
      </c>
      <c r="I20" s="146">
        <f>'[3]План 2025'!$E15</f>
        <v>21451.86</v>
      </c>
      <c r="J20" s="13">
        <f>H20-D20</f>
        <v>0</v>
      </c>
      <c r="K20" s="52">
        <f t="shared" si="1"/>
        <v>0</v>
      </c>
      <c r="L20" s="5"/>
      <c r="M20" s="5"/>
      <c r="N20" s="5"/>
      <c r="O20" s="67"/>
      <c r="P20" s="5"/>
      <c r="Q20" s="14"/>
      <c r="R20" s="15"/>
    </row>
    <row r="21" spans="1:18" x14ac:dyDescent="0.25">
      <c r="A21" s="9">
        <v>8</v>
      </c>
      <c r="B21" s="36" t="s">
        <v>118</v>
      </c>
      <c r="C21" s="10" t="s">
        <v>63</v>
      </c>
      <c r="D21" s="138">
        <f>'[1]План 2025'!$D16</f>
        <v>0</v>
      </c>
      <c r="E21" s="146">
        <f>'[1]План 2025'!$E16</f>
        <v>0</v>
      </c>
      <c r="F21" s="12">
        <f>'[2]СВОД по МО'!$EK23</f>
        <v>0</v>
      </c>
      <c r="G21" s="12">
        <f>'[2]СВОД по МО'!$EO23</f>
        <v>0</v>
      </c>
      <c r="H21" s="138">
        <f>'[3]План 2025'!$D16</f>
        <v>0</v>
      </c>
      <c r="I21" s="146">
        <f>'[3]План 2025'!$E16</f>
        <v>0</v>
      </c>
      <c r="J21" s="13">
        <f t="shared" si="0"/>
        <v>0</v>
      </c>
      <c r="K21" s="52">
        <f t="shared" si="1"/>
        <v>0</v>
      </c>
      <c r="L21" s="5"/>
      <c r="M21" s="44"/>
      <c r="N21" s="5"/>
      <c r="O21" s="67"/>
      <c r="P21" s="5"/>
      <c r="Q21" s="14"/>
      <c r="R21" s="15"/>
    </row>
    <row r="22" spans="1:18" x14ac:dyDescent="0.25">
      <c r="A22" s="9">
        <v>9</v>
      </c>
      <c r="B22" s="36" t="s">
        <v>119</v>
      </c>
      <c r="C22" s="10" t="s">
        <v>64</v>
      </c>
      <c r="D22" s="138">
        <f>'[1]План 2025'!$D17</f>
        <v>0</v>
      </c>
      <c r="E22" s="146">
        <f>'[1]План 2025'!$E17</f>
        <v>0</v>
      </c>
      <c r="F22" s="12">
        <f>'[2]СВОД по МО'!$EK24</f>
        <v>0</v>
      </c>
      <c r="G22" s="12">
        <f>'[2]СВОД по МО'!$EO24</f>
        <v>0</v>
      </c>
      <c r="H22" s="138">
        <f>'[3]План 2025'!$D17</f>
        <v>0</v>
      </c>
      <c r="I22" s="146">
        <f>'[3]План 2025'!$E17</f>
        <v>0</v>
      </c>
      <c r="J22" s="13">
        <f t="shared" si="0"/>
        <v>0</v>
      </c>
      <c r="K22" s="52">
        <f t="shared" si="1"/>
        <v>0</v>
      </c>
      <c r="L22" s="5"/>
      <c r="M22" s="5"/>
      <c r="N22" s="5"/>
      <c r="O22" s="67"/>
      <c r="P22" s="5"/>
      <c r="Q22" s="14"/>
      <c r="R22" s="15"/>
    </row>
    <row r="23" spans="1:18" x14ac:dyDescent="0.25">
      <c r="A23" s="9">
        <v>10</v>
      </c>
      <c r="B23" s="36" t="s">
        <v>120</v>
      </c>
      <c r="C23" s="10" t="s">
        <v>65</v>
      </c>
      <c r="D23" s="138">
        <f>'[1]План 2025'!$D18</f>
        <v>0</v>
      </c>
      <c r="E23" s="146">
        <f>'[1]План 2025'!$E18</f>
        <v>0</v>
      </c>
      <c r="F23" s="12">
        <f>'[2]СВОД по МО'!$EK25</f>
        <v>0</v>
      </c>
      <c r="G23" s="12">
        <f>'[2]СВОД по МО'!$EO25</f>
        <v>0</v>
      </c>
      <c r="H23" s="138">
        <f>'[3]План 2025'!$D18</f>
        <v>0</v>
      </c>
      <c r="I23" s="146">
        <f>'[3]План 2025'!$E18</f>
        <v>0</v>
      </c>
      <c r="J23" s="13">
        <f t="shared" si="0"/>
        <v>0</v>
      </c>
      <c r="K23" s="52">
        <f t="shared" si="1"/>
        <v>0</v>
      </c>
      <c r="L23" s="5"/>
      <c r="M23" s="5"/>
      <c r="N23" s="5"/>
      <c r="O23" s="67"/>
      <c r="P23" s="5"/>
      <c r="Q23" s="14"/>
      <c r="R23" s="15"/>
    </row>
    <row r="24" spans="1:18" x14ac:dyDescent="0.25">
      <c r="A24" s="9">
        <v>11</v>
      </c>
      <c r="B24" s="36" t="s">
        <v>121</v>
      </c>
      <c r="C24" s="10" t="s">
        <v>66</v>
      </c>
      <c r="D24" s="138">
        <f>'[1]План 2025'!$D19</f>
        <v>0</v>
      </c>
      <c r="E24" s="146">
        <f>'[1]План 2025'!$E19</f>
        <v>0</v>
      </c>
      <c r="F24" s="12">
        <f>'[2]СВОД по МО'!$EK26</f>
        <v>0</v>
      </c>
      <c r="G24" s="12">
        <f>'[2]СВОД по МО'!$EO26</f>
        <v>0</v>
      </c>
      <c r="H24" s="138">
        <f>'[3]План 2025'!$D19</f>
        <v>0</v>
      </c>
      <c r="I24" s="146">
        <f>'[3]План 2025'!$E19</f>
        <v>0</v>
      </c>
      <c r="J24" s="13">
        <f t="shared" si="0"/>
        <v>0</v>
      </c>
      <c r="K24" s="52">
        <f>I24-E24</f>
        <v>0</v>
      </c>
      <c r="L24" s="5"/>
      <c r="M24" s="5"/>
      <c r="N24" s="5"/>
      <c r="O24" s="67"/>
      <c r="P24" s="5"/>
      <c r="Q24" s="14"/>
      <c r="R24" s="15"/>
    </row>
    <row r="25" spans="1:18" x14ac:dyDescent="0.25">
      <c r="A25" s="9">
        <v>12</v>
      </c>
      <c r="B25" s="36" t="s">
        <v>122</v>
      </c>
      <c r="C25" s="10" t="s">
        <v>67</v>
      </c>
      <c r="D25" s="138">
        <f>'[1]План 2025'!$D20</f>
        <v>0</v>
      </c>
      <c r="E25" s="146">
        <f>'[1]План 2025'!$E20</f>
        <v>0</v>
      </c>
      <c r="F25" s="12">
        <f>'[2]СВОД по МО'!$EK27</f>
        <v>0</v>
      </c>
      <c r="G25" s="12">
        <f>'[2]СВОД по МО'!$EO27</f>
        <v>0</v>
      </c>
      <c r="H25" s="138">
        <f>'[3]План 2025'!$D20</f>
        <v>0</v>
      </c>
      <c r="I25" s="146">
        <f>'[3]План 2025'!$E20</f>
        <v>0</v>
      </c>
      <c r="J25" s="13">
        <f t="shared" si="0"/>
        <v>0</v>
      </c>
      <c r="K25" s="52">
        <f t="shared" si="1"/>
        <v>0</v>
      </c>
      <c r="L25" s="5"/>
      <c r="M25" s="5"/>
      <c r="N25" s="5"/>
      <c r="O25" s="67"/>
      <c r="P25" s="5"/>
      <c r="Q25" s="14"/>
      <c r="R25" s="15"/>
    </row>
    <row r="26" spans="1:18" x14ac:dyDescent="0.25">
      <c r="A26" s="9">
        <v>13</v>
      </c>
      <c r="B26" s="36" t="s">
        <v>123</v>
      </c>
      <c r="C26" s="10" t="s">
        <v>68</v>
      </c>
      <c r="D26" s="138">
        <f>'[1]План 2025'!$D21</f>
        <v>0</v>
      </c>
      <c r="E26" s="146">
        <f>'[1]План 2025'!$E21</f>
        <v>0</v>
      </c>
      <c r="F26" s="12">
        <f>'[2]СВОД по МО'!$EK28</f>
        <v>0</v>
      </c>
      <c r="G26" s="12">
        <f>'[2]СВОД по МО'!$EO28</f>
        <v>0</v>
      </c>
      <c r="H26" s="138">
        <f>'[3]План 2025'!$D21</f>
        <v>0</v>
      </c>
      <c r="I26" s="146">
        <f>'[3]План 2025'!$E21</f>
        <v>0</v>
      </c>
      <c r="J26" s="13">
        <f t="shared" si="0"/>
        <v>0</v>
      </c>
      <c r="K26" s="52">
        <f t="shared" si="1"/>
        <v>0</v>
      </c>
      <c r="L26" s="5"/>
      <c r="M26" s="5"/>
      <c r="N26" s="5"/>
      <c r="O26" s="67"/>
      <c r="P26" s="5"/>
      <c r="Q26" s="14"/>
      <c r="R26" s="15"/>
    </row>
    <row r="27" spans="1:18" x14ac:dyDescent="0.25">
      <c r="A27" s="9">
        <v>14</v>
      </c>
      <c r="B27" s="36" t="s">
        <v>124</v>
      </c>
      <c r="C27" s="10" t="s">
        <v>69</v>
      </c>
      <c r="D27" s="138">
        <f>'[1]План 2025'!$D22</f>
        <v>0</v>
      </c>
      <c r="E27" s="146">
        <f>'[1]План 2025'!$E22</f>
        <v>0</v>
      </c>
      <c r="F27" s="12">
        <f>'[2]СВОД по МО'!$EK29</f>
        <v>0</v>
      </c>
      <c r="G27" s="12">
        <f>'[2]СВОД по МО'!$EO29</f>
        <v>0</v>
      </c>
      <c r="H27" s="138">
        <f>'[3]План 2025'!$D22</f>
        <v>0</v>
      </c>
      <c r="I27" s="146">
        <f>'[3]План 2025'!$E22</f>
        <v>0</v>
      </c>
      <c r="J27" s="13">
        <f t="shared" si="0"/>
        <v>0</v>
      </c>
      <c r="K27" s="52">
        <f t="shared" si="1"/>
        <v>0</v>
      </c>
      <c r="L27" s="5"/>
      <c r="M27" s="5"/>
      <c r="N27" s="5"/>
      <c r="O27" s="67"/>
      <c r="P27" s="5"/>
      <c r="Q27" s="14"/>
      <c r="R27" s="15"/>
    </row>
    <row r="28" spans="1:18" x14ac:dyDescent="0.25">
      <c r="A28" s="9">
        <v>15</v>
      </c>
      <c r="B28" s="36" t="s">
        <v>125</v>
      </c>
      <c r="C28" s="10" t="s">
        <v>70</v>
      </c>
      <c r="D28" s="138">
        <f>'[1]План 2025'!$D23</f>
        <v>0</v>
      </c>
      <c r="E28" s="146">
        <f>'[1]План 2025'!$E23</f>
        <v>0</v>
      </c>
      <c r="F28" s="12">
        <f>'[2]СВОД по МО'!$EK30</f>
        <v>0</v>
      </c>
      <c r="G28" s="12">
        <f>'[2]СВОД по МО'!$EO30</f>
        <v>0</v>
      </c>
      <c r="H28" s="138">
        <f>'[3]План 2025'!$D23</f>
        <v>0</v>
      </c>
      <c r="I28" s="146">
        <f>'[3]План 2025'!$E23</f>
        <v>0</v>
      </c>
      <c r="J28" s="13">
        <f t="shared" si="0"/>
        <v>0</v>
      </c>
      <c r="K28" s="52">
        <f t="shared" si="1"/>
        <v>0</v>
      </c>
      <c r="L28" s="5"/>
      <c r="M28" s="5"/>
      <c r="N28" s="5"/>
      <c r="O28" s="67"/>
      <c r="P28" s="5"/>
      <c r="Q28" s="14"/>
      <c r="R28" s="15"/>
    </row>
    <row r="29" spans="1:18" x14ac:dyDescent="0.25">
      <c r="A29" s="9">
        <v>16</v>
      </c>
      <c r="B29" s="36" t="s">
        <v>126</v>
      </c>
      <c r="C29" s="10" t="s">
        <v>71</v>
      </c>
      <c r="D29" s="138">
        <f>'[1]План 2025'!$D24</f>
        <v>0</v>
      </c>
      <c r="E29" s="146">
        <f>'[1]План 2025'!$E24</f>
        <v>0</v>
      </c>
      <c r="F29" s="12">
        <f>'[2]СВОД по МО'!$EK31</f>
        <v>0</v>
      </c>
      <c r="G29" s="12">
        <f>'[2]СВОД по МО'!$EO31</f>
        <v>0</v>
      </c>
      <c r="H29" s="138">
        <f>'[3]План 2025'!$D24</f>
        <v>0</v>
      </c>
      <c r="I29" s="146">
        <f>'[3]План 2025'!$E24</f>
        <v>0</v>
      </c>
      <c r="J29" s="13">
        <f t="shared" si="0"/>
        <v>0</v>
      </c>
      <c r="K29" s="52">
        <f t="shared" si="1"/>
        <v>0</v>
      </c>
      <c r="L29" s="5"/>
      <c r="M29" s="5"/>
      <c r="N29" s="5"/>
      <c r="O29" s="67"/>
      <c r="P29" s="5"/>
      <c r="Q29" s="14"/>
      <c r="R29" s="15"/>
    </row>
    <row r="30" spans="1:18" x14ac:dyDescent="0.25">
      <c r="A30" s="9">
        <v>17</v>
      </c>
      <c r="B30" s="36" t="s">
        <v>127</v>
      </c>
      <c r="C30" s="10" t="s">
        <v>72</v>
      </c>
      <c r="D30" s="138">
        <f>'[1]План 2025'!$D25</f>
        <v>0</v>
      </c>
      <c r="E30" s="146">
        <f>'[1]План 2025'!$E25</f>
        <v>0</v>
      </c>
      <c r="F30" s="12">
        <f>'[2]СВОД по МО'!$EK32</f>
        <v>0</v>
      </c>
      <c r="G30" s="12">
        <f>'[2]СВОД по МО'!$EO32</f>
        <v>0</v>
      </c>
      <c r="H30" s="138">
        <f>'[3]План 2025'!$D25</f>
        <v>0</v>
      </c>
      <c r="I30" s="146">
        <f>'[3]План 2025'!$E25</f>
        <v>0</v>
      </c>
      <c r="J30" s="13">
        <f t="shared" si="0"/>
        <v>0</v>
      </c>
      <c r="K30" s="52">
        <f t="shared" si="1"/>
        <v>0</v>
      </c>
      <c r="L30" s="5"/>
      <c r="M30" s="5"/>
      <c r="N30" s="5"/>
      <c r="O30" s="67"/>
      <c r="P30" s="5"/>
      <c r="Q30" s="14"/>
      <c r="R30" s="15"/>
    </row>
    <row r="31" spans="1:18" x14ac:dyDescent="0.25">
      <c r="A31" s="9">
        <v>18</v>
      </c>
      <c r="B31" s="36" t="s">
        <v>128</v>
      </c>
      <c r="C31" s="10" t="s">
        <v>73</v>
      </c>
      <c r="D31" s="138">
        <f>'[1]План 2025'!$D26</f>
        <v>0</v>
      </c>
      <c r="E31" s="146">
        <f>'[1]План 2025'!$E26</f>
        <v>0</v>
      </c>
      <c r="F31" s="12">
        <f>'[2]СВОД по МО'!$EK33</f>
        <v>0</v>
      </c>
      <c r="G31" s="12">
        <f>'[2]СВОД по МО'!$EO33</f>
        <v>0</v>
      </c>
      <c r="H31" s="138">
        <f>'[3]План 2025'!$D26</f>
        <v>0</v>
      </c>
      <c r="I31" s="146">
        <f>'[3]План 2025'!$E26</f>
        <v>0</v>
      </c>
      <c r="J31" s="13"/>
      <c r="K31" s="52"/>
      <c r="L31" s="5"/>
      <c r="M31" s="5"/>
      <c r="N31" s="5"/>
      <c r="O31" s="67"/>
      <c r="P31" s="5"/>
      <c r="Q31" s="14"/>
      <c r="R31" s="15"/>
    </row>
    <row r="32" spans="1:18" x14ac:dyDescent="0.25">
      <c r="A32" s="9">
        <v>19</v>
      </c>
      <c r="B32" s="36" t="s">
        <v>129</v>
      </c>
      <c r="C32" s="10" t="s">
        <v>74</v>
      </c>
      <c r="D32" s="138">
        <f>'[1]План 2025'!$D27</f>
        <v>0</v>
      </c>
      <c r="E32" s="146">
        <f>'[1]План 2025'!$E27</f>
        <v>0</v>
      </c>
      <c r="F32" s="12">
        <f>'[2]СВОД по МО'!$EK34</f>
        <v>0</v>
      </c>
      <c r="G32" s="12">
        <f>'[2]СВОД по МО'!$EO34</f>
        <v>0</v>
      </c>
      <c r="H32" s="138">
        <f>'[3]План 2025'!$D27</f>
        <v>0</v>
      </c>
      <c r="I32" s="146">
        <f>'[3]План 2025'!$E27</f>
        <v>0</v>
      </c>
      <c r="J32" s="13">
        <f t="shared" si="0"/>
        <v>0</v>
      </c>
      <c r="K32" s="52">
        <f t="shared" si="1"/>
        <v>0</v>
      </c>
      <c r="L32" s="5"/>
      <c r="M32" s="5"/>
      <c r="N32" s="5"/>
      <c r="O32" s="67"/>
      <c r="P32" s="5"/>
      <c r="Q32" s="14"/>
      <c r="R32" s="15"/>
    </row>
    <row r="33" spans="1:18" x14ac:dyDescent="0.25">
      <c r="A33" s="9">
        <v>20</v>
      </c>
      <c r="B33" s="36" t="s">
        <v>130</v>
      </c>
      <c r="C33" s="10" t="s">
        <v>75</v>
      </c>
      <c r="D33" s="138">
        <f>'[1]План 2025'!$D28</f>
        <v>1950</v>
      </c>
      <c r="E33" s="146">
        <f>'[1]План 2025'!$E28</f>
        <v>45963.23</v>
      </c>
      <c r="F33" s="12">
        <f>'[2]СВОД по МО'!$EK35</f>
        <v>768</v>
      </c>
      <c r="G33" s="12">
        <f>'[2]СВОД по МО'!$EO35</f>
        <v>15320.64509</v>
      </c>
      <c r="H33" s="138">
        <f>'[3]План 2025'!$D28</f>
        <v>1950</v>
      </c>
      <c r="I33" s="146">
        <f>'[3]План 2025'!$E28</f>
        <v>45963.23</v>
      </c>
      <c r="J33" s="13">
        <f t="shared" si="0"/>
        <v>0</v>
      </c>
      <c r="K33" s="52">
        <f t="shared" si="1"/>
        <v>0</v>
      </c>
      <c r="L33" s="5"/>
      <c r="M33" s="44"/>
      <c r="N33" s="5"/>
      <c r="O33" s="67"/>
      <c r="P33" s="5"/>
      <c r="Q33" s="14"/>
      <c r="R33" s="15"/>
    </row>
    <row r="34" spans="1:18" x14ac:dyDescent="0.25">
      <c r="A34" s="9">
        <v>21</v>
      </c>
      <c r="B34" s="36" t="s">
        <v>131</v>
      </c>
      <c r="C34" s="10" t="s">
        <v>76</v>
      </c>
      <c r="D34" s="138">
        <f>'[1]План 2025'!$D29</f>
        <v>1912</v>
      </c>
      <c r="E34" s="146">
        <f>'[1]План 2025'!$E29</f>
        <v>28756.55</v>
      </c>
      <c r="F34" s="12">
        <f>'[2]СВОД по МО'!$EK36</f>
        <v>794</v>
      </c>
      <c r="G34" s="12">
        <f>'[2]СВОД по МО'!$EO36</f>
        <v>9585.2173199999997</v>
      </c>
      <c r="H34" s="138">
        <f>'[3]План 2025'!$D29</f>
        <v>1912</v>
      </c>
      <c r="I34" s="146">
        <f>'[3]План 2025'!$E29</f>
        <v>28756.55</v>
      </c>
      <c r="J34" s="13">
        <f t="shared" si="0"/>
        <v>0</v>
      </c>
      <c r="K34" s="52">
        <f t="shared" si="1"/>
        <v>0</v>
      </c>
      <c r="L34" s="5"/>
      <c r="M34" s="5"/>
      <c r="N34" s="5"/>
      <c r="O34" s="67"/>
      <c r="P34" s="5"/>
      <c r="Q34" s="14"/>
      <c r="R34" s="15"/>
    </row>
    <row r="35" spans="1:18" x14ac:dyDescent="0.25">
      <c r="A35" s="9">
        <v>22</v>
      </c>
      <c r="B35" s="36" t="s">
        <v>132</v>
      </c>
      <c r="C35" s="10" t="s">
        <v>77</v>
      </c>
      <c r="D35" s="138">
        <f>'[1]План 2025'!$D30</f>
        <v>360</v>
      </c>
      <c r="E35" s="146">
        <f>'[1]План 2025'!$E30</f>
        <v>22764.65</v>
      </c>
      <c r="F35" s="12">
        <f>'[2]СВОД по МО'!$EK37</f>
        <v>147</v>
      </c>
      <c r="G35" s="12">
        <f>'[2]СВОД по МО'!$EO37</f>
        <v>7588.1879200000003</v>
      </c>
      <c r="H35" s="138">
        <f>'[3]План 2025'!$D30</f>
        <v>360</v>
      </c>
      <c r="I35" s="146">
        <f>'[3]План 2025'!$E30</f>
        <v>22764.65</v>
      </c>
      <c r="J35" s="13">
        <f t="shared" si="0"/>
        <v>0</v>
      </c>
      <c r="K35" s="52">
        <f t="shared" si="1"/>
        <v>0</v>
      </c>
      <c r="L35" s="5"/>
      <c r="M35" s="5"/>
      <c r="N35" s="5"/>
      <c r="O35" s="67"/>
      <c r="P35" s="5"/>
      <c r="Q35" s="14"/>
      <c r="R35" s="15"/>
    </row>
    <row r="36" spans="1:18" x14ac:dyDescent="0.25">
      <c r="A36" s="9">
        <v>23</v>
      </c>
      <c r="B36" s="36" t="s">
        <v>133</v>
      </c>
      <c r="C36" s="10" t="s">
        <v>78</v>
      </c>
      <c r="D36" s="138">
        <f>'[1]План 2025'!$D31</f>
        <v>737</v>
      </c>
      <c r="E36" s="146">
        <f>'[1]План 2025'!$E31</f>
        <v>30404.91</v>
      </c>
      <c r="F36" s="12">
        <f>'[2]СВОД по МО'!$EK38</f>
        <v>355</v>
      </c>
      <c r="G36" s="12">
        <f>'[2]СВОД по МО'!$EO38</f>
        <v>10106.90331</v>
      </c>
      <c r="H36" s="138">
        <f>'[3]План 2025'!$D31</f>
        <v>737</v>
      </c>
      <c r="I36" s="146">
        <f>'[3]План 2025'!$E31</f>
        <v>30404.91</v>
      </c>
      <c r="J36" s="13">
        <f t="shared" si="0"/>
        <v>0</v>
      </c>
      <c r="K36" s="52">
        <f t="shared" si="1"/>
        <v>0</v>
      </c>
      <c r="L36" s="5"/>
      <c r="M36" s="5"/>
      <c r="N36" s="5"/>
      <c r="O36" s="67"/>
      <c r="P36" s="5"/>
      <c r="Q36" s="14"/>
      <c r="R36" s="15"/>
    </row>
    <row r="37" spans="1:18" x14ac:dyDescent="0.25">
      <c r="A37" s="9">
        <v>24</v>
      </c>
      <c r="B37" s="36" t="s">
        <v>134</v>
      </c>
      <c r="C37" s="10" t="s">
        <v>79</v>
      </c>
      <c r="D37" s="138">
        <f>'[1]План 2025'!$D32</f>
        <v>542</v>
      </c>
      <c r="E37" s="146">
        <f>'[1]План 2025'!$E32</f>
        <v>13741.46</v>
      </c>
      <c r="F37" s="12">
        <f>'[2]СВОД по МО'!$EK39</f>
        <v>183</v>
      </c>
      <c r="G37" s="12">
        <f>'[2]СВОД по МО'!$EO39</f>
        <v>4580.4007700000002</v>
      </c>
      <c r="H37" s="138">
        <f>'[3]План 2025'!$D32</f>
        <v>542</v>
      </c>
      <c r="I37" s="146">
        <f>'[3]План 2025'!$E32</f>
        <v>13741.46</v>
      </c>
      <c r="J37" s="13">
        <f t="shared" si="0"/>
        <v>0</v>
      </c>
      <c r="K37" s="52">
        <f t="shared" si="1"/>
        <v>0</v>
      </c>
      <c r="L37" s="5"/>
      <c r="M37" s="5"/>
      <c r="N37" s="5"/>
      <c r="O37" s="67"/>
      <c r="P37" s="5"/>
      <c r="Q37" s="14"/>
      <c r="R37" s="15"/>
    </row>
    <row r="38" spans="1:18" x14ac:dyDescent="0.25">
      <c r="A38" s="9">
        <v>25</v>
      </c>
      <c r="B38" s="36" t="s">
        <v>135</v>
      </c>
      <c r="C38" s="10" t="s">
        <v>80</v>
      </c>
      <c r="D38" s="138">
        <f>'[1]План 2025'!$D33</f>
        <v>569</v>
      </c>
      <c r="E38" s="146">
        <f>'[1]План 2025'!$E33</f>
        <v>15933.39</v>
      </c>
      <c r="F38" s="12">
        <f>'[2]СВОД по МО'!$EK40</f>
        <v>160</v>
      </c>
      <c r="G38" s="12">
        <f>'[2]СВОД по МО'!$EO40</f>
        <v>5311.1451099999995</v>
      </c>
      <c r="H38" s="138">
        <f>'[3]План 2025'!$D33</f>
        <v>569</v>
      </c>
      <c r="I38" s="146">
        <f>'[3]План 2025'!$E33</f>
        <v>15933.39</v>
      </c>
      <c r="J38" s="13">
        <f t="shared" si="0"/>
        <v>0</v>
      </c>
      <c r="K38" s="52">
        <f t="shared" si="1"/>
        <v>0</v>
      </c>
      <c r="L38" s="5"/>
      <c r="M38" s="5"/>
      <c r="N38" s="5"/>
      <c r="O38" s="67"/>
      <c r="P38" s="5"/>
      <c r="Q38" s="14"/>
      <c r="R38" s="15"/>
    </row>
    <row r="39" spans="1:18" x14ac:dyDescent="0.25">
      <c r="A39" s="9">
        <v>26</v>
      </c>
      <c r="B39" s="36" t="s">
        <v>136</v>
      </c>
      <c r="C39" s="10" t="s">
        <v>81</v>
      </c>
      <c r="D39" s="138">
        <f>'[1]План 2025'!$D34</f>
        <v>4942</v>
      </c>
      <c r="E39" s="146">
        <f>'[1]План 2025'!$E34</f>
        <v>134707.37</v>
      </c>
      <c r="F39" s="12">
        <f>'[2]СВОД по МО'!$EK41</f>
        <v>1115</v>
      </c>
      <c r="G39" s="12">
        <f>'[2]СВОД по МО'!$EO41</f>
        <v>45035.074229999998</v>
      </c>
      <c r="H39" s="138">
        <f>'[3]План 2025'!$D34</f>
        <v>4942</v>
      </c>
      <c r="I39" s="146">
        <f>'[3]План 2025'!$E34</f>
        <v>134707.37</v>
      </c>
      <c r="J39" s="13">
        <f t="shared" si="0"/>
        <v>0</v>
      </c>
      <c r="K39" s="52">
        <f t="shared" si="1"/>
        <v>0</v>
      </c>
      <c r="L39" s="5"/>
      <c r="M39" s="5"/>
      <c r="N39" s="5"/>
      <c r="O39" s="67"/>
      <c r="P39" s="5"/>
      <c r="Q39" s="14"/>
      <c r="R39" s="15"/>
    </row>
    <row r="40" spans="1:18" x14ac:dyDescent="0.25">
      <c r="A40" s="9">
        <v>27</v>
      </c>
      <c r="B40" s="36" t="s">
        <v>137</v>
      </c>
      <c r="C40" s="10" t="s">
        <v>82</v>
      </c>
      <c r="D40" s="138">
        <f>'[1]План 2025'!$D35</f>
        <v>0</v>
      </c>
      <c r="E40" s="146">
        <f>'[1]План 2025'!$E35</f>
        <v>0</v>
      </c>
      <c r="F40" s="12">
        <f>'[2]СВОД по МО'!$EK42</f>
        <v>0</v>
      </c>
      <c r="G40" s="12">
        <f>'[2]СВОД по МО'!$EO42</f>
        <v>0</v>
      </c>
      <c r="H40" s="138">
        <f>'[3]План 2025'!$D35</f>
        <v>0</v>
      </c>
      <c r="I40" s="146">
        <f>'[3]План 2025'!$E35</f>
        <v>0</v>
      </c>
      <c r="J40" s="13">
        <f t="shared" si="0"/>
        <v>0</v>
      </c>
      <c r="K40" s="52">
        <f t="shared" si="1"/>
        <v>0</v>
      </c>
      <c r="L40" s="5"/>
      <c r="M40" s="5"/>
      <c r="N40" s="5"/>
      <c r="O40" s="67"/>
      <c r="P40" s="5"/>
      <c r="Q40" s="14"/>
      <c r="R40" s="15"/>
    </row>
    <row r="41" spans="1:18" x14ac:dyDescent="0.25">
      <c r="A41" s="9">
        <v>28</v>
      </c>
      <c r="B41" s="36" t="s">
        <v>138</v>
      </c>
      <c r="C41" s="10" t="s">
        <v>83</v>
      </c>
      <c r="D41" s="138">
        <f>'[1]План 2025'!$D36</f>
        <v>1323</v>
      </c>
      <c r="E41" s="146">
        <f>'[1]План 2025'!$E36</f>
        <v>25947.73</v>
      </c>
      <c r="F41" s="12">
        <f>'[2]СВОД по МО'!$EK43</f>
        <v>393</v>
      </c>
      <c r="G41" s="12">
        <f>'[2]СВОД по МО'!$EO43</f>
        <v>8648.96155</v>
      </c>
      <c r="H41" s="138">
        <f>'[3]План 2025'!$D36</f>
        <v>1323</v>
      </c>
      <c r="I41" s="146">
        <f>'[3]План 2025'!$E36</f>
        <v>25947.73</v>
      </c>
      <c r="J41" s="13">
        <f t="shared" si="0"/>
        <v>0</v>
      </c>
      <c r="K41" s="52">
        <f t="shared" si="1"/>
        <v>0</v>
      </c>
      <c r="L41" s="5"/>
      <c r="M41" s="5"/>
      <c r="N41" s="5"/>
      <c r="O41" s="67"/>
      <c r="P41" s="5"/>
      <c r="Q41" s="14"/>
      <c r="R41" s="15"/>
    </row>
    <row r="42" spans="1:18" x14ac:dyDescent="0.25">
      <c r="A42" s="9">
        <v>29</v>
      </c>
      <c r="B42" s="36" t="s">
        <v>139</v>
      </c>
      <c r="C42" s="10" t="s">
        <v>84</v>
      </c>
      <c r="D42" s="138">
        <f>'[1]План 2025'!$D37</f>
        <v>559</v>
      </c>
      <c r="E42" s="146">
        <f>'[1]План 2025'!$E37</f>
        <v>22614.25</v>
      </c>
      <c r="F42" s="12">
        <f>'[2]СВОД по МО'!$EK44</f>
        <v>220</v>
      </c>
      <c r="G42" s="12">
        <f>'[2]СВОД по МО'!$EO44</f>
        <v>7537.8955700000006</v>
      </c>
      <c r="H42" s="138">
        <f>'[3]План 2025'!$D37</f>
        <v>559</v>
      </c>
      <c r="I42" s="146">
        <f>'[3]План 2025'!$E37</f>
        <v>22614.25</v>
      </c>
      <c r="J42" s="13">
        <f t="shared" si="0"/>
        <v>0</v>
      </c>
      <c r="K42" s="52">
        <f t="shared" si="1"/>
        <v>0</v>
      </c>
      <c r="L42" s="5"/>
      <c r="M42" s="5"/>
      <c r="N42" s="5"/>
      <c r="O42" s="67"/>
      <c r="P42" s="5"/>
      <c r="Q42" s="14"/>
      <c r="R42" s="15"/>
    </row>
    <row r="43" spans="1:18" x14ac:dyDescent="0.25">
      <c r="A43" s="9">
        <v>30</v>
      </c>
      <c r="B43" s="36" t="s">
        <v>140</v>
      </c>
      <c r="C43" s="10" t="s">
        <v>85</v>
      </c>
      <c r="D43" s="138">
        <f>'[1]План 2025'!$D38</f>
        <v>969</v>
      </c>
      <c r="E43" s="146">
        <f>'[1]План 2025'!$E38</f>
        <v>22688.84</v>
      </c>
      <c r="F43" s="12">
        <f>'[2]СВОД по МО'!$EK45</f>
        <v>210</v>
      </c>
      <c r="G43" s="12">
        <f>'[2]СВОД по МО'!$EO45</f>
        <v>7562.9327599999997</v>
      </c>
      <c r="H43" s="138">
        <f>'[3]План 2025'!$D38</f>
        <v>969</v>
      </c>
      <c r="I43" s="146">
        <f>'[3]План 2025'!$E38</f>
        <v>22688.84</v>
      </c>
      <c r="J43" s="13">
        <f t="shared" si="0"/>
        <v>0</v>
      </c>
      <c r="K43" s="52">
        <f t="shared" si="1"/>
        <v>0</v>
      </c>
      <c r="L43" s="5"/>
      <c r="M43" s="5"/>
      <c r="N43" s="5"/>
      <c r="O43" s="67"/>
      <c r="P43" s="5"/>
      <c r="Q43" s="14"/>
      <c r="R43" s="15"/>
    </row>
    <row r="44" spans="1:18" x14ac:dyDescent="0.25">
      <c r="A44" s="9">
        <v>31</v>
      </c>
      <c r="B44" s="36" t="s">
        <v>141</v>
      </c>
      <c r="C44" s="10" t="s">
        <v>86</v>
      </c>
      <c r="D44" s="138">
        <f>'[1]План 2025'!$D39</f>
        <v>370</v>
      </c>
      <c r="E44" s="146">
        <f>'[1]План 2025'!$E39</f>
        <v>10653.59</v>
      </c>
      <c r="F44" s="12">
        <f>'[2]СВОД по МО'!$EK46</f>
        <v>103</v>
      </c>
      <c r="G44" s="12">
        <f>'[2]СВОД по МО'!$EO46</f>
        <v>3551.14887</v>
      </c>
      <c r="H44" s="138">
        <f>'[3]План 2025'!$D39</f>
        <v>370</v>
      </c>
      <c r="I44" s="146">
        <f>'[3]План 2025'!$E39</f>
        <v>10653.59</v>
      </c>
      <c r="J44" s="13">
        <f t="shared" si="0"/>
        <v>0</v>
      </c>
      <c r="K44" s="52">
        <f t="shared" si="1"/>
        <v>0</v>
      </c>
      <c r="L44" s="5"/>
      <c r="M44" s="5"/>
      <c r="N44" s="5"/>
      <c r="O44" s="67"/>
      <c r="P44" s="5"/>
      <c r="Q44" s="14"/>
      <c r="R44" s="15"/>
    </row>
    <row r="45" spans="1:18" x14ac:dyDescent="0.25">
      <c r="A45" s="9">
        <v>32</v>
      </c>
      <c r="B45" s="36" t="s">
        <v>142</v>
      </c>
      <c r="C45" s="10" t="s">
        <v>87</v>
      </c>
      <c r="D45" s="138">
        <f>'[1]План 2025'!$D40</f>
        <v>0</v>
      </c>
      <c r="E45" s="146">
        <f>'[1]План 2025'!$E40</f>
        <v>0</v>
      </c>
      <c r="F45" s="12">
        <f>'[2]СВОД по МО'!$EK47</f>
        <v>0</v>
      </c>
      <c r="G45" s="12">
        <f>'[2]СВОД по МО'!$EO47</f>
        <v>0</v>
      </c>
      <c r="H45" s="138">
        <f>'[3]План 2025'!$D40</f>
        <v>0</v>
      </c>
      <c r="I45" s="146">
        <f>'[3]План 2025'!$E40</f>
        <v>0</v>
      </c>
      <c r="J45" s="13">
        <f t="shared" si="0"/>
        <v>0</v>
      </c>
      <c r="K45" s="52">
        <f t="shared" si="1"/>
        <v>0</v>
      </c>
      <c r="L45" s="5"/>
      <c r="M45" s="5"/>
      <c r="N45" s="5"/>
      <c r="O45" s="67"/>
      <c r="P45" s="5"/>
      <c r="Q45" s="14"/>
      <c r="R45" s="15"/>
    </row>
    <row r="46" spans="1:18" x14ac:dyDescent="0.25">
      <c r="A46" s="9">
        <v>33</v>
      </c>
      <c r="B46" s="36" t="s">
        <v>143</v>
      </c>
      <c r="C46" s="10" t="s">
        <v>88</v>
      </c>
      <c r="D46" s="138">
        <f>'[1]План 2025'!$D41</f>
        <v>0</v>
      </c>
      <c r="E46" s="146">
        <f>'[1]План 2025'!$E41</f>
        <v>0</v>
      </c>
      <c r="F46" s="12">
        <f>'[2]СВОД по МО'!$EK48</f>
        <v>0</v>
      </c>
      <c r="G46" s="12">
        <f>'[2]СВОД по МО'!$EO48</f>
        <v>0</v>
      </c>
      <c r="H46" s="138">
        <f>'[3]План 2025'!$D41</f>
        <v>0</v>
      </c>
      <c r="I46" s="146">
        <f>'[3]План 2025'!$E41</f>
        <v>0</v>
      </c>
      <c r="J46" s="13">
        <f t="shared" ref="J46:J66" si="2">H46-D46</f>
        <v>0</v>
      </c>
      <c r="K46" s="52">
        <f t="shared" ref="K46:K66" si="3">I46-E46</f>
        <v>0</v>
      </c>
      <c r="L46" s="5"/>
      <c r="M46" s="5"/>
      <c r="N46" s="5"/>
      <c r="O46" s="67"/>
      <c r="P46" s="5"/>
      <c r="Q46" s="14"/>
      <c r="R46" s="15"/>
    </row>
    <row r="47" spans="1:18" x14ac:dyDescent="0.25">
      <c r="A47" s="9">
        <v>34</v>
      </c>
      <c r="B47" s="36" t="s">
        <v>144</v>
      </c>
      <c r="C47" s="10" t="s">
        <v>89</v>
      </c>
      <c r="D47" s="138">
        <f>'[1]План 2025'!$D42</f>
        <v>0</v>
      </c>
      <c r="E47" s="146">
        <f>'[1]План 2025'!$E42</f>
        <v>0</v>
      </c>
      <c r="F47" s="12">
        <f>'[2]СВОД по МО'!$EK49</f>
        <v>0</v>
      </c>
      <c r="G47" s="12">
        <f>'[2]СВОД по МО'!$EO49</f>
        <v>0</v>
      </c>
      <c r="H47" s="138">
        <f>'[3]План 2025'!$D42</f>
        <v>0</v>
      </c>
      <c r="I47" s="146">
        <f>'[3]План 2025'!$E42</f>
        <v>0</v>
      </c>
      <c r="J47" s="13">
        <f t="shared" si="2"/>
        <v>0</v>
      </c>
      <c r="K47" s="52">
        <f t="shared" si="3"/>
        <v>0</v>
      </c>
      <c r="L47" s="5"/>
      <c r="M47" s="5"/>
      <c r="N47" s="5"/>
      <c r="O47" s="67"/>
      <c r="P47" s="5"/>
      <c r="Q47" s="14"/>
      <c r="R47" s="15"/>
    </row>
    <row r="48" spans="1:18" x14ac:dyDescent="0.25">
      <c r="A48" s="9">
        <v>35</v>
      </c>
      <c r="B48" s="36" t="s">
        <v>145</v>
      </c>
      <c r="C48" s="10" t="s">
        <v>90</v>
      </c>
      <c r="D48" s="138">
        <f>'[1]План 2025'!$D43</f>
        <v>1437</v>
      </c>
      <c r="E48" s="146">
        <f>'[1]План 2025'!$E43</f>
        <v>16158.37</v>
      </c>
      <c r="F48" s="12">
        <f>'[2]СВОД по МО'!$EK50</f>
        <v>451</v>
      </c>
      <c r="G48" s="12">
        <f>'[2]СВОД по МО'!$EO50</f>
        <v>5480.4904299999998</v>
      </c>
      <c r="H48" s="138">
        <f>'[3]План 2025'!$D43</f>
        <v>1437</v>
      </c>
      <c r="I48" s="146">
        <f>'[3]План 2025'!$E43</f>
        <v>16158.37</v>
      </c>
      <c r="J48" s="13">
        <f t="shared" si="2"/>
        <v>0</v>
      </c>
      <c r="K48" s="52">
        <f t="shared" si="3"/>
        <v>0</v>
      </c>
      <c r="L48" s="5"/>
      <c r="M48" s="5"/>
      <c r="N48" s="5"/>
      <c r="O48" s="67"/>
      <c r="P48" s="5"/>
      <c r="Q48" s="14"/>
      <c r="R48" s="15"/>
    </row>
    <row r="49" spans="1:18" x14ac:dyDescent="0.25">
      <c r="A49" s="9">
        <v>36</v>
      </c>
      <c r="B49" s="36" t="s">
        <v>146</v>
      </c>
      <c r="C49" s="10" t="s">
        <v>91</v>
      </c>
      <c r="D49" s="138">
        <f>'[1]План 2025'!$D44</f>
        <v>13797</v>
      </c>
      <c r="E49" s="146">
        <f>'[1]План 2025'!$E44</f>
        <v>228960.49</v>
      </c>
      <c r="F49" s="12">
        <f>'[2]СВОД по МО'!$EK51</f>
        <v>5048</v>
      </c>
      <c r="G49" s="12">
        <f>'[2]СВОД по МО'!$EO51</f>
        <v>76583.381689999995</v>
      </c>
      <c r="H49" s="138">
        <f>'[3]План 2025'!$D44</f>
        <v>13797</v>
      </c>
      <c r="I49" s="146">
        <f>'[3]План 2025'!$E44</f>
        <v>228960.49</v>
      </c>
      <c r="J49" s="13">
        <f t="shared" si="2"/>
        <v>0</v>
      </c>
      <c r="K49" s="52">
        <f t="shared" si="3"/>
        <v>0</v>
      </c>
      <c r="L49" s="5"/>
      <c r="M49" s="5"/>
      <c r="N49" s="5"/>
      <c r="O49" s="67"/>
      <c r="P49" s="5"/>
      <c r="Q49" s="14"/>
      <c r="R49" s="15"/>
    </row>
    <row r="50" spans="1:18" x14ac:dyDescent="0.25">
      <c r="A50" s="9">
        <v>37</v>
      </c>
      <c r="B50" s="36" t="s">
        <v>147</v>
      </c>
      <c r="C50" s="10" t="s">
        <v>92</v>
      </c>
      <c r="D50" s="138">
        <f>'[1]План 2025'!$D45</f>
        <v>50476</v>
      </c>
      <c r="E50" s="146">
        <f>'[1]План 2025'!$E45</f>
        <v>660006.08000000007</v>
      </c>
      <c r="F50" s="12">
        <f>'[2]СВОД по МО'!$EK52</f>
        <v>15221</v>
      </c>
      <c r="G50" s="12">
        <f>'[2]СВОД по МО'!$EO52</f>
        <v>221143.43397999997</v>
      </c>
      <c r="H50" s="138">
        <f>'[3]План 2025'!$D45</f>
        <v>50476</v>
      </c>
      <c r="I50" s="146">
        <f>'[3]План 2025'!$E45</f>
        <v>660006.08000000007</v>
      </c>
      <c r="J50" s="13">
        <f t="shared" si="2"/>
        <v>0</v>
      </c>
      <c r="K50" s="52">
        <f t="shared" si="3"/>
        <v>0</v>
      </c>
      <c r="L50" s="5"/>
      <c r="M50" s="5"/>
      <c r="N50" s="5"/>
      <c r="O50" s="67"/>
      <c r="P50" s="5"/>
      <c r="Q50" s="14"/>
      <c r="R50" s="15"/>
    </row>
    <row r="51" spans="1:18" x14ac:dyDescent="0.25">
      <c r="A51" s="9">
        <v>38</v>
      </c>
      <c r="B51" s="36" t="s">
        <v>148</v>
      </c>
      <c r="C51" s="10" t="s">
        <v>93</v>
      </c>
      <c r="D51" s="138">
        <f>'[1]План 2025'!$D46</f>
        <v>0</v>
      </c>
      <c r="E51" s="146">
        <f>'[1]План 2025'!$E46</f>
        <v>0</v>
      </c>
      <c r="F51" s="12">
        <f>'[2]СВОД по МО'!$EK53</f>
        <v>0</v>
      </c>
      <c r="G51" s="12">
        <f>'[2]СВОД по МО'!$EO53</f>
        <v>0</v>
      </c>
      <c r="H51" s="138">
        <f>'[3]План 2025'!$D46</f>
        <v>0</v>
      </c>
      <c r="I51" s="146">
        <f>'[3]План 2025'!$E46</f>
        <v>0</v>
      </c>
      <c r="J51" s="13">
        <f t="shared" si="2"/>
        <v>0</v>
      </c>
      <c r="K51" s="52">
        <f t="shared" si="3"/>
        <v>0</v>
      </c>
      <c r="L51" s="5"/>
      <c r="M51" s="5"/>
      <c r="N51" s="5"/>
      <c r="O51" s="67"/>
      <c r="P51" s="5"/>
      <c r="Q51" s="14"/>
      <c r="R51" s="15"/>
    </row>
    <row r="52" spans="1:18" x14ac:dyDescent="0.25">
      <c r="A52" s="9">
        <v>39</v>
      </c>
      <c r="B52" s="36" t="s">
        <v>149</v>
      </c>
      <c r="C52" s="10" t="s">
        <v>94</v>
      </c>
      <c r="D52" s="138">
        <f>'[1]План 2025'!$D47</f>
        <v>0</v>
      </c>
      <c r="E52" s="146">
        <f>'[1]План 2025'!$E47</f>
        <v>0</v>
      </c>
      <c r="F52" s="12">
        <f>'[2]СВОД по МО'!$EK54</f>
        <v>0</v>
      </c>
      <c r="G52" s="12">
        <f>'[2]СВОД по МО'!$EO54</f>
        <v>0</v>
      </c>
      <c r="H52" s="138">
        <f>'[3]План 2025'!$D47</f>
        <v>0</v>
      </c>
      <c r="I52" s="146">
        <f>'[3]План 2025'!$E47</f>
        <v>0</v>
      </c>
      <c r="J52" s="13">
        <f t="shared" si="2"/>
        <v>0</v>
      </c>
      <c r="K52" s="52">
        <f t="shared" si="3"/>
        <v>0</v>
      </c>
      <c r="L52" s="5"/>
      <c r="M52" s="5"/>
      <c r="N52" s="5"/>
      <c r="O52" s="67"/>
      <c r="P52" s="5"/>
      <c r="Q52" s="14"/>
      <c r="R52" s="15"/>
    </row>
    <row r="53" spans="1:18" x14ac:dyDescent="0.25">
      <c r="A53" s="9">
        <v>40</v>
      </c>
      <c r="B53" s="36" t="s">
        <v>150</v>
      </c>
      <c r="C53" s="136" t="s">
        <v>107</v>
      </c>
      <c r="D53" s="138">
        <f>'[1]План 2025'!$D48</f>
        <v>0</v>
      </c>
      <c r="E53" s="146">
        <f>'[1]План 2025'!$E48</f>
        <v>0</v>
      </c>
      <c r="F53" s="12">
        <f>'[2]СВОД по МО'!$EK55</f>
        <v>0</v>
      </c>
      <c r="G53" s="12">
        <f>'[2]СВОД по МО'!$EO55</f>
        <v>0</v>
      </c>
      <c r="H53" s="138">
        <f>'[3]План 2025'!$D48</f>
        <v>0</v>
      </c>
      <c r="I53" s="146">
        <f>'[3]План 2025'!$E48</f>
        <v>0</v>
      </c>
      <c r="J53" s="13">
        <f t="shared" si="2"/>
        <v>0</v>
      </c>
      <c r="K53" s="52">
        <f t="shared" si="3"/>
        <v>0</v>
      </c>
      <c r="L53" s="5"/>
      <c r="M53" s="5"/>
      <c r="N53" s="5"/>
      <c r="O53" s="67"/>
      <c r="P53" s="5"/>
      <c r="Q53" s="14"/>
      <c r="R53" s="15"/>
    </row>
    <row r="54" spans="1:18" x14ac:dyDescent="0.25">
      <c r="A54" s="9">
        <v>41</v>
      </c>
      <c r="B54" s="36" t="s">
        <v>151</v>
      </c>
      <c r="C54" s="136" t="s">
        <v>95</v>
      </c>
      <c r="D54" s="138">
        <f>'[1]План 2025'!$D49</f>
        <v>0</v>
      </c>
      <c r="E54" s="146">
        <f>'[1]План 2025'!$E49</f>
        <v>0</v>
      </c>
      <c r="F54" s="12">
        <f>'[2]СВОД по МО'!$EK56</f>
        <v>0</v>
      </c>
      <c r="G54" s="12">
        <f>'[2]СВОД по МО'!$EO56</f>
        <v>0</v>
      </c>
      <c r="H54" s="138">
        <f>'[3]План 2025'!$D49</f>
        <v>0</v>
      </c>
      <c r="I54" s="146">
        <f>'[3]План 2025'!$E49</f>
        <v>0</v>
      </c>
      <c r="J54" s="13">
        <f t="shared" si="2"/>
        <v>0</v>
      </c>
      <c r="K54" s="52">
        <f t="shared" si="3"/>
        <v>0</v>
      </c>
      <c r="L54" s="5"/>
      <c r="M54" s="5"/>
      <c r="N54" s="5"/>
      <c r="O54" s="67"/>
      <c r="P54" s="5"/>
      <c r="Q54" s="14"/>
      <c r="R54" s="15"/>
    </row>
    <row r="55" spans="1:18" x14ac:dyDescent="0.25">
      <c r="A55" s="9">
        <v>42</v>
      </c>
      <c r="B55" s="36" t="s">
        <v>152</v>
      </c>
      <c r="C55" s="136" t="s">
        <v>96</v>
      </c>
      <c r="D55" s="138">
        <f>'[1]План 2025'!$D50</f>
        <v>0</v>
      </c>
      <c r="E55" s="146">
        <f>'[1]План 2025'!$E50</f>
        <v>0</v>
      </c>
      <c r="F55" s="12">
        <f>'[2]СВОД по МО'!$EK57</f>
        <v>0</v>
      </c>
      <c r="G55" s="12">
        <f>'[2]СВОД по МО'!$EO57</f>
        <v>0</v>
      </c>
      <c r="H55" s="138">
        <f>'[3]План 2025'!$D50</f>
        <v>0</v>
      </c>
      <c r="I55" s="146">
        <f>'[3]План 2025'!$E50</f>
        <v>0</v>
      </c>
      <c r="J55" s="13">
        <f t="shared" si="2"/>
        <v>0</v>
      </c>
      <c r="K55" s="52">
        <f t="shared" si="3"/>
        <v>0</v>
      </c>
      <c r="L55" s="5"/>
      <c r="M55" s="5"/>
      <c r="N55" s="5"/>
      <c r="O55" s="67"/>
      <c r="P55" s="5"/>
      <c r="Q55" s="14"/>
      <c r="R55" s="15"/>
    </row>
    <row r="56" spans="1:18" x14ac:dyDescent="0.25">
      <c r="A56" s="9">
        <v>43</v>
      </c>
      <c r="B56" s="36" t="s">
        <v>153</v>
      </c>
      <c r="C56" s="136" t="s">
        <v>97</v>
      </c>
      <c r="D56" s="138">
        <f>'[1]План 2025'!$D51</f>
        <v>0</v>
      </c>
      <c r="E56" s="146">
        <f>'[1]План 2025'!$E51</f>
        <v>0</v>
      </c>
      <c r="F56" s="12">
        <f>'[2]СВОД по МО'!$EK58</f>
        <v>0</v>
      </c>
      <c r="G56" s="12">
        <f>'[2]СВОД по МО'!$EO58</f>
        <v>0</v>
      </c>
      <c r="H56" s="138">
        <f>'[3]План 2025'!$D51</f>
        <v>0</v>
      </c>
      <c r="I56" s="146">
        <f>'[3]План 2025'!$E51</f>
        <v>0</v>
      </c>
      <c r="J56" s="13">
        <f t="shared" si="2"/>
        <v>0</v>
      </c>
      <c r="K56" s="52">
        <f t="shared" si="3"/>
        <v>0</v>
      </c>
      <c r="L56" s="5"/>
      <c r="M56" s="5"/>
      <c r="N56" s="5"/>
      <c r="O56" s="67"/>
      <c r="P56" s="5"/>
      <c r="Q56" s="14"/>
      <c r="R56" s="15"/>
    </row>
    <row r="57" spans="1:18" x14ac:dyDescent="0.25">
      <c r="A57" s="9">
        <v>44</v>
      </c>
      <c r="B57" s="36" t="s">
        <v>154</v>
      </c>
      <c r="C57" s="136" t="s">
        <v>98</v>
      </c>
      <c r="D57" s="138">
        <f>'[1]План 2025'!$D52</f>
        <v>0</v>
      </c>
      <c r="E57" s="146">
        <f>'[1]План 2025'!$E52</f>
        <v>0</v>
      </c>
      <c r="F57" s="12">
        <f>'[2]СВОД по МО'!$EK59</f>
        <v>0</v>
      </c>
      <c r="G57" s="12">
        <f>'[2]СВОД по МО'!$EO59</f>
        <v>0</v>
      </c>
      <c r="H57" s="138">
        <f>'[3]План 2025'!$D52</f>
        <v>0</v>
      </c>
      <c r="I57" s="146">
        <f>'[3]План 2025'!$E52</f>
        <v>0</v>
      </c>
      <c r="J57" s="13"/>
      <c r="K57" s="52"/>
      <c r="L57" s="5"/>
      <c r="M57" s="5"/>
      <c r="N57" s="5"/>
      <c r="O57" s="67"/>
      <c r="P57" s="5"/>
      <c r="Q57" s="14"/>
      <c r="R57" s="15"/>
    </row>
    <row r="58" spans="1:18" x14ac:dyDescent="0.25">
      <c r="A58" s="9">
        <v>45</v>
      </c>
      <c r="B58" s="36" t="s">
        <v>155</v>
      </c>
      <c r="C58" s="136" t="s">
        <v>99</v>
      </c>
      <c r="D58" s="138">
        <f>'[1]План 2025'!$D53</f>
        <v>0</v>
      </c>
      <c r="E58" s="146">
        <f>'[1]План 2025'!$E53</f>
        <v>0</v>
      </c>
      <c r="F58" s="12">
        <f>'[2]СВОД по МО'!$EK60</f>
        <v>0</v>
      </c>
      <c r="G58" s="12">
        <f>'[2]СВОД по МО'!$EO60</f>
        <v>0</v>
      </c>
      <c r="H58" s="138">
        <f>'[3]План 2025'!$D53</f>
        <v>0</v>
      </c>
      <c r="I58" s="146">
        <f>'[3]План 2025'!$E53</f>
        <v>0</v>
      </c>
      <c r="J58" s="13">
        <f t="shared" si="2"/>
        <v>0</v>
      </c>
      <c r="K58" s="52">
        <f t="shared" si="3"/>
        <v>0</v>
      </c>
      <c r="L58" s="5"/>
      <c r="M58" s="5"/>
      <c r="N58" s="5"/>
      <c r="O58" s="67"/>
      <c r="P58" s="5"/>
      <c r="Q58" s="14"/>
      <c r="R58" s="15"/>
    </row>
    <row r="59" spans="1:18" hidden="1" x14ac:dyDescent="0.25">
      <c r="A59" s="9"/>
      <c r="B59" s="36" t="s">
        <v>156</v>
      </c>
      <c r="C59" s="371" t="s">
        <v>108</v>
      </c>
      <c r="D59" s="138"/>
      <c r="E59" s="146"/>
      <c r="F59" s="12"/>
      <c r="G59" s="12"/>
      <c r="H59" s="138"/>
      <c r="I59" s="146"/>
      <c r="J59" s="13"/>
      <c r="K59" s="52"/>
      <c r="L59" s="5"/>
      <c r="M59" s="5"/>
      <c r="N59" s="5"/>
      <c r="O59" s="67"/>
      <c r="P59" s="5"/>
      <c r="Q59" s="14"/>
      <c r="R59" s="15"/>
    </row>
    <row r="60" spans="1:18" x14ac:dyDescent="0.25">
      <c r="A60" s="9">
        <v>46</v>
      </c>
      <c r="B60" s="36" t="s">
        <v>157</v>
      </c>
      <c r="C60" s="136" t="s">
        <v>106</v>
      </c>
      <c r="D60" s="138">
        <f>'[1]План 2025'!$D55</f>
        <v>0</v>
      </c>
      <c r="E60" s="146">
        <f>'[1]План 2025'!$E55</f>
        <v>0</v>
      </c>
      <c r="F60" s="12">
        <f>'[2]СВОД по МО'!$EK62</f>
        <v>0</v>
      </c>
      <c r="G60" s="12">
        <f>'[2]СВОД по МО'!$EO62</f>
        <v>0</v>
      </c>
      <c r="H60" s="138">
        <f>'[3]План 2025'!$D55</f>
        <v>0</v>
      </c>
      <c r="I60" s="146">
        <f>'[3]План 2025'!$E55</f>
        <v>0</v>
      </c>
      <c r="J60" s="13">
        <f t="shared" si="2"/>
        <v>0</v>
      </c>
      <c r="K60" s="3">
        <f t="shared" si="3"/>
        <v>0</v>
      </c>
      <c r="L60" s="16"/>
      <c r="M60" s="16"/>
      <c r="N60" s="16"/>
      <c r="O60" s="53"/>
      <c r="P60" s="16"/>
      <c r="Q60" s="17"/>
      <c r="R60" s="15"/>
    </row>
    <row r="61" spans="1:18" x14ac:dyDescent="0.25">
      <c r="A61" s="9">
        <v>47</v>
      </c>
      <c r="B61" s="36" t="s">
        <v>158</v>
      </c>
      <c r="C61" s="136" t="s">
        <v>100</v>
      </c>
      <c r="D61" s="138">
        <f>'[1]План 2025'!$D56</f>
        <v>0</v>
      </c>
      <c r="E61" s="146">
        <f>'[1]План 2025'!$E56</f>
        <v>0</v>
      </c>
      <c r="F61" s="12">
        <f>'[2]СВОД по МО'!$EK63</f>
        <v>0</v>
      </c>
      <c r="G61" s="12">
        <f>'[2]СВОД по МО'!$EO63</f>
        <v>0</v>
      </c>
      <c r="H61" s="138">
        <f>'[3]План 2025'!$D56</f>
        <v>0</v>
      </c>
      <c r="I61" s="146">
        <f>'[3]План 2025'!$E56</f>
        <v>0</v>
      </c>
      <c r="J61" s="13">
        <f t="shared" si="2"/>
        <v>0</v>
      </c>
      <c r="K61" s="3">
        <f t="shared" si="3"/>
        <v>0</v>
      </c>
      <c r="L61" s="16"/>
      <c r="M61" s="16"/>
      <c r="N61" s="16"/>
      <c r="O61" s="53"/>
      <c r="P61" s="16"/>
      <c r="Q61" s="17"/>
      <c r="R61" s="15"/>
    </row>
    <row r="62" spans="1:18" hidden="1" x14ac:dyDescent="0.25">
      <c r="A62" s="9"/>
      <c r="B62" s="36" t="s">
        <v>159</v>
      </c>
      <c r="C62" s="371" t="s">
        <v>109</v>
      </c>
      <c r="D62" s="138"/>
      <c r="E62" s="146"/>
      <c r="F62" s="12"/>
      <c r="G62" s="12"/>
      <c r="H62" s="138"/>
      <c r="I62" s="146"/>
      <c r="J62" s="13"/>
      <c r="K62" s="3"/>
      <c r="L62" s="16"/>
      <c r="M62" s="16"/>
      <c r="N62" s="16"/>
      <c r="O62" s="53"/>
      <c r="P62" s="16"/>
      <c r="Q62" s="17"/>
      <c r="R62" s="15"/>
    </row>
    <row r="63" spans="1:18" x14ac:dyDescent="0.25">
      <c r="A63" s="9">
        <v>48</v>
      </c>
      <c r="B63" s="36" t="s">
        <v>160</v>
      </c>
      <c r="C63" s="136" t="s">
        <v>105</v>
      </c>
      <c r="D63" s="138">
        <f>'[1]План 2025'!$D58</f>
        <v>0</v>
      </c>
      <c r="E63" s="146">
        <f>'[1]План 2025'!$E58</f>
        <v>0</v>
      </c>
      <c r="F63" s="12">
        <f>'[2]СВОД по МО'!$EK64</f>
        <v>0</v>
      </c>
      <c r="G63" s="12">
        <f>'[2]СВОД по МО'!$EO64</f>
        <v>0</v>
      </c>
      <c r="H63" s="138">
        <f>'[3]План 2025'!$D58</f>
        <v>0</v>
      </c>
      <c r="I63" s="146">
        <f>'[3]План 2025'!$E58</f>
        <v>0</v>
      </c>
      <c r="J63" s="13">
        <f t="shared" si="2"/>
        <v>0</v>
      </c>
      <c r="K63" s="3">
        <f t="shared" si="3"/>
        <v>0</v>
      </c>
      <c r="L63" s="16"/>
      <c r="M63" s="16"/>
      <c r="N63" s="16"/>
      <c r="O63" s="53"/>
      <c r="P63" s="16"/>
      <c r="Q63" s="17"/>
      <c r="R63" s="15"/>
    </row>
    <row r="64" spans="1:18" x14ac:dyDescent="0.25">
      <c r="A64" s="9">
        <v>49</v>
      </c>
      <c r="B64" s="36" t="s">
        <v>161</v>
      </c>
      <c r="C64" s="136" t="s">
        <v>101</v>
      </c>
      <c r="D64" s="138">
        <f>'[1]План 2025'!$D59</f>
        <v>0</v>
      </c>
      <c r="E64" s="146">
        <f>'[1]План 2025'!$E59</f>
        <v>0</v>
      </c>
      <c r="F64" s="12">
        <f>'[2]СВОД по МО'!$EK65</f>
        <v>0</v>
      </c>
      <c r="G64" s="12">
        <f>'[2]СВОД по МО'!$EO65</f>
        <v>0</v>
      </c>
      <c r="H64" s="138">
        <f>'[3]План 2025'!$D59</f>
        <v>0</v>
      </c>
      <c r="I64" s="146">
        <f>'[3]План 2025'!$E59</f>
        <v>0</v>
      </c>
      <c r="J64" s="13">
        <f t="shared" si="2"/>
        <v>0</v>
      </c>
      <c r="K64" s="3">
        <f t="shared" si="3"/>
        <v>0</v>
      </c>
      <c r="L64" s="16"/>
      <c r="M64" s="16"/>
      <c r="N64" s="16"/>
      <c r="O64" s="53"/>
      <c r="P64" s="16"/>
      <c r="Q64" s="17"/>
      <c r="R64" s="15"/>
    </row>
    <row r="65" spans="1:18" x14ac:dyDescent="0.25">
      <c r="A65" s="9">
        <v>50</v>
      </c>
      <c r="B65" s="36" t="s">
        <v>162</v>
      </c>
      <c r="C65" s="136" t="s">
        <v>104</v>
      </c>
      <c r="D65" s="138">
        <f>'[1]План 2025'!$D60</f>
        <v>0</v>
      </c>
      <c r="E65" s="146">
        <f>'[1]План 2025'!$E60</f>
        <v>0</v>
      </c>
      <c r="F65" s="12">
        <f>'[2]СВОД по МО'!$EK66</f>
        <v>0</v>
      </c>
      <c r="G65" s="12">
        <f>'[2]СВОД по МО'!$EO66</f>
        <v>0</v>
      </c>
      <c r="H65" s="138">
        <f>'[3]План 2025'!$D60</f>
        <v>0</v>
      </c>
      <c r="I65" s="146">
        <f>'[3]План 2025'!$E60</f>
        <v>0</v>
      </c>
      <c r="J65" s="13">
        <f t="shared" si="2"/>
        <v>0</v>
      </c>
      <c r="K65" s="3">
        <f t="shared" si="3"/>
        <v>0</v>
      </c>
      <c r="L65" s="18"/>
      <c r="M65" s="18"/>
      <c r="N65" s="18"/>
      <c r="O65" s="215"/>
      <c r="P65" s="18"/>
      <c r="Q65" s="19"/>
      <c r="R65" s="15"/>
    </row>
    <row r="66" spans="1:18" x14ac:dyDescent="0.25">
      <c r="A66" s="9">
        <v>51</v>
      </c>
      <c r="B66" s="36" t="s">
        <v>163</v>
      </c>
      <c r="C66" s="136" t="s">
        <v>102</v>
      </c>
      <c r="D66" s="138">
        <f>'[1]План 2025'!$D61</f>
        <v>0</v>
      </c>
      <c r="E66" s="146">
        <f>'[1]План 2025'!$E61</f>
        <v>0</v>
      </c>
      <c r="F66" s="12">
        <f>'[2]СВОД по МО'!$EK67</f>
        <v>0</v>
      </c>
      <c r="G66" s="12">
        <f>'[2]СВОД по МО'!$EO67</f>
        <v>0</v>
      </c>
      <c r="H66" s="138">
        <f>'[3]План 2025'!$D61</f>
        <v>0</v>
      </c>
      <c r="I66" s="146">
        <f>'[3]План 2025'!$E61</f>
        <v>0</v>
      </c>
      <c r="J66" s="13">
        <f t="shared" si="2"/>
        <v>0</v>
      </c>
      <c r="K66" s="3">
        <f t="shared" si="3"/>
        <v>0</v>
      </c>
      <c r="L66" s="18"/>
      <c r="M66" s="18"/>
      <c r="N66" s="18"/>
      <c r="O66" s="215"/>
      <c r="P66" s="18"/>
      <c r="Q66" s="19"/>
      <c r="R66" s="15"/>
    </row>
    <row r="67" spans="1:18" hidden="1" x14ac:dyDescent="0.25">
      <c r="A67" s="9"/>
      <c r="B67" s="36" t="s">
        <v>164</v>
      </c>
      <c r="C67" s="371" t="s">
        <v>110</v>
      </c>
      <c r="D67" s="138">
        <f>'[1]План 2025'!$D62</f>
        <v>0</v>
      </c>
      <c r="E67" s="146">
        <f>'[1]План 2025'!$E62</f>
        <v>0</v>
      </c>
      <c r="F67" s="12">
        <f>'[2]СВОД по МО'!$EK68</f>
        <v>0</v>
      </c>
      <c r="G67" s="12">
        <f>'[2]СВОД по МО'!$EO68</f>
        <v>0</v>
      </c>
      <c r="H67" s="138"/>
      <c r="I67" s="146"/>
      <c r="J67" s="13"/>
      <c r="K67" s="3"/>
      <c r="L67" s="18"/>
      <c r="M67" s="18"/>
      <c r="N67" s="18"/>
      <c r="O67" s="215"/>
      <c r="P67" s="18"/>
      <c r="Q67" s="19"/>
      <c r="R67" s="15"/>
    </row>
    <row r="68" spans="1:18" x14ac:dyDescent="0.25">
      <c r="A68" s="9">
        <v>52</v>
      </c>
      <c r="B68" s="36" t="s">
        <v>165</v>
      </c>
      <c r="C68" s="136" t="s">
        <v>103</v>
      </c>
      <c r="D68" s="138">
        <f>'[1]План 2025'!$D63</f>
        <v>0</v>
      </c>
      <c r="E68" s="146">
        <f>'[1]План 2025'!$E63</f>
        <v>0</v>
      </c>
      <c r="F68" s="12">
        <f>'[2]СВОД по МО'!$EK69</f>
        <v>0</v>
      </c>
      <c r="G68" s="12">
        <f>'[2]СВОД по МО'!$EO69</f>
        <v>0</v>
      </c>
      <c r="H68" s="138">
        <f>'[3]План 2025'!$D63</f>
        <v>0</v>
      </c>
      <c r="I68" s="146">
        <f>'[3]План 2025'!$E63</f>
        <v>0</v>
      </c>
      <c r="J68" s="13"/>
      <c r="K68" s="3"/>
      <c r="L68" s="18"/>
      <c r="M68" s="18"/>
      <c r="N68" s="18"/>
      <c r="O68" s="215"/>
      <c r="P68" s="18"/>
      <c r="Q68" s="19"/>
      <c r="R68" s="15"/>
    </row>
    <row r="69" spans="1:18" x14ac:dyDescent="0.25">
      <c r="A69" s="9"/>
      <c r="B69" s="36"/>
      <c r="C69" s="10"/>
      <c r="D69" s="138"/>
      <c r="E69" s="146"/>
      <c r="F69" s="12"/>
      <c r="G69" s="12"/>
      <c r="H69" s="138"/>
      <c r="I69" s="146"/>
      <c r="J69" s="13"/>
      <c r="K69" s="3"/>
      <c r="L69" s="18"/>
      <c r="M69" s="18"/>
      <c r="N69" s="18"/>
      <c r="O69" s="215"/>
      <c r="P69" s="18"/>
      <c r="Q69" s="19"/>
      <c r="R69" s="15"/>
    </row>
    <row r="70" spans="1:18" x14ac:dyDescent="0.25">
      <c r="A70" s="9"/>
      <c r="B70" s="36"/>
      <c r="C70" s="258"/>
      <c r="D70" s="138"/>
      <c r="E70" s="146"/>
      <c r="F70" s="12"/>
      <c r="G70" s="12"/>
      <c r="H70" s="138"/>
      <c r="I70" s="146"/>
      <c r="J70" s="13"/>
      <c r="K70" s="3"/>
      <c r="L70" s="18"/>
      <c r="M70" s="18"/>
      <c r="N70" s="18"/>
      <c r="O70" s="215"/>
      <c r="P70" s="18"/>
      <c r="Q70" s="19"/>
      <c r="R70" s="15"/>
    </row>
    <row r="71" spans="1:18" x14ac:dyDescent="0.25">
      <c r="A71" s="87"/>
      <c r="B71" s="87"/>
      <c r="C71" s="259"/>
      <c r="D71" s="254"/>
      <c r="E71" s="255"/>
      <c r="F71" s="255"/>
      <c r="G71" s="255"/>
      <c r="H71" s="256"/>
      <c r="I71" s="255"/>
      <c r="J71" s="257"/>
      <c r="K71" s="99"/>
      <c r="L71" s="18"/>
      <c r="M71" s="18"/>
      <c r="N71" s="18"/>
      <c r="O71" s="215"/>
      <c r="P71" s="18"/>
      <c r="Q71" s="19"/>
      <c r="R71" s="15"/>
    </row>
    <row r="72" spans="1:18" x14ac:dyDescent="0.25">
      <c r="A72" s="87"/>
      <c r="B72" s="87"/>
      <c r="C72" s="259"/>
      <c r="D72" s="254"/>
      <c r="E72" s="255"/>
      <c r="F72" s="255"/>
      <c r="G72" s="255"/>
      <c r="H72" s="256"/>
      <c r="I72" s="255"/>
      <c r="J72" s="257"/>
      <c r="K72" s="99"/>
      <c r="L72" s="18"/>
      <c r="M72" s="18"/>
      <c r="N72" s="18"/>
      <c r="O72" s="215"/>
      <c r="P72" s="18"/>
      <c r="Q72" s="19"/>
      <c r="R72" s="15"/>
    </row>
    <row r="73" spans="1:18" x14ac:dyDescent="0.25">
      <c r="A73" s="20"/>
      <c r="B73" s="20"/>
      <c r="C73" s="130" t="s">
        <v>6</v>
      </c>
      <c r="D73" s="55">
        <f t="shared" ref="D73:Q73" si="4">SUM(D14:D69)</f>
        <v>81284</v>
      </c>
      <c r="E73" s="21">
        <f t="shared" si="4"/>
        <v>1300752.77</v>
      </c>
      <c r="F73" s="21">
        <f t="shared" si="4"/>
        <v>25682</v>
      </c>
      <c r="G73" s="21">
        <f t="shared" si="4"/>
        <v>435186.56963999994</v>
      </c>
      <c r="H73" s="22">
        <f t="shared" si="4"/>
        <v>81284</v>
      </c>
      <c r="I73" s="23">
        <f t="shared" si="4"/>
        <v>1300752.77</v>
      </c>
      <c r="J73" s="24">
        <f t="shared" si="4"/>
        <v>0</v>
      </c>
      <c r="K73" s="56">
        <f t="shared" si="4"/>
        <v>0</v>
      </c>
      <c r="L73" s="25">
        <f t="shared" si="4"/>
        <v>0</v>
      </c>
      <c r="M73" s="45">
        <f t="shared" si="4"/>
        <v>0</v>
      </c>
      <c r="N73" s="25">
        <f t="shared" si="4"/>
        <v>0</v>
      </c>
      <c r="O73" s="57">
        <f t="shared" si="4"/>
        <v>0</v>
      </c>
      <c r="P73" s="25">
        <f t="shared" si="4"/>
        <v>0</v>
      </c>
      <c r="Q73" s="26">
        <f t="shared" si="4"/>
        <v>0</v>
      </c>
    </row>
    <row r="75" spans="1:18" ht="15" customHeight="1" x14ac:dyDescent="0.25">
      <c r="A75" s="419" t="s">
        <v>17</v>
      </c>
      <c r="B75" s="420"/>
      <c r="C75" s="421"/>
      <c r="D75" s="27">
        <f>[1]СВОД!$G$35</f>
        <v>84384</v>
      </c>
      <c r="E75" s="39">
        <f>[1]СВОД!$H$35</f>
        <v>1317873.03</v>
      </c>
      <c r="F75" s="27"/>
      <c r="G75" s="27"/>
      <c r="H75" s="27">
        <f>[1]СВОД!$G$35</f>
        <v>84384</v>
      </c>
      <c r="I75" s="39">
        <f>[1]СВОД!$H$35</f>
        <v>1317873.03</v>
      </c>
      <c r="J75" s="27">
        <f t="shared" ref="J75:K80" si="5">H75-D75</f>
        <v>0</v>
      </c>
      <c r="K75" s="39">
        <f t="shared" si="5"/>
        <v>0</v>
      </c>
    </row>
    <row r="76" spans="1:18" ht="15" customHeight="1" x14ac:dyDescent="0.25">
      <c r="A76" s="28" t="s">
        <v>43</v>
      </c>
      <c r="B76" s="37"/>
      <c r="C76" s="29"/>
      <c r="D76" s="30"/>
      <c r="E76" s="40"/>
      <c r="F76" s="30"/>
      <c r="G76" s="30"/>
      <c r="H76" s="30"/>
      <c r="I76" s="40"/>
      <c r="J76" s="30"/>
      <c r="K76" s="40"/>
    </row>
    <row r="77" spans="1:18" ht="15" customHeight="1" x14ac:dyDescent="0.25">
      <c r="A77" s="387" t="s">
        <v>8</v>
      </c>
      <c r="B77" s="388"/>
      <c r="C77" s="389"/>
      <c r="D77" s="38">
        <f>[1]СВОД!$I$35</f>
        <v>3100</v>
      </c>
      <c r="E77" s="41">
        <f>[1]СВОД!$J$35</f>
        <v>17120.259999999998</v>
      </c>
      <c r="F77" s="32"/>
      <c r="G77" s="32"/>
      <c r="H77" s="38">
        <f>[1]СВОД!$I$35</f>
        <v>3100</v>
      </c>
      <c r="I77" s="41">
        <f>[1]СВОД!$J$35</f>
        <v>17120.259999999998</v>
      </c>
      <c r="J77" s="32">
        <f t="shared" si="5"/>
        <v>0</v>
      </c>
      <c r="K77" s="41">
        <f t="shared" si="5"/>
        <v>0</v>
      </c>
    </row>
    <row r="78" spans="1:18" ht="48.75" customHeight="1" x14ac:dyDescent="0.25">
      <c r="A78" s="387" t="s">
        <v>9</v>
      </c>
      <c r="B78" s="388"/>
      <c r="C78" s="389"/>
      <c r="D78" s="32">
        <f>D75-D77</f>
        <v>81284</v>
      </c>
      <c r="E78" s="41">
        <f>E75-E77</f>
        <v>1300752.77</v>
      </c>
      <c r="F78" s="32"/>
      <c r="G78" s="32"/>
      <c r="H78" s="32">
        <f>H75-H77</f>
        <v>81284</v>
      </c>
      <c r="I78" s="41">
        <f>I75-I77</f>
        <v>1300752.77</v>
      </c>
      <c r="J78" s="32">
        <f t="shared" si="5"/>
        <v>0</v>
      </c>
      <c r="K78" s="41">
        <f t="shared" si="5"/>
        <v>0</v>
      </c>
    </row>
    <row r="79" spans="1:18" ht="42.75" customHeight="1" x14ac:dyDescent="0.25">
      <c r="A79" s="390" t="s">
        <v>10</v>
      </c>
      <c r="B79" s="391"/>
      <c r="C79" s="392"/>
      <c r="D79" s="33"/>
      <c r="E79" s="42"/>
      <c r="F79" s="33"/>
      <c r="G79" s="33"/>
      <c r="H79" s="33"/>
      <c r="I79" s="42"/>
      <c r="J79" s="33">
        <f t="shared" si="5"/>
        <v>0</v>
      </c>
      <c r="K79" s="42">
        <f t="shared" si="5"/>
        <v>0</v>
      </c>
    </row>
    <row r="80" spans="1:18" ht="15" customHeight="1" x14ac:dyDescent="0.25">
      <c r="A80" s="393" t="s">
        <v>49</v>
      </c>
      <c r="B80" s="394"/>
      <c r="C80" s="395"/>
      <c r="D80" s="34">
        <f>D78+D79</f>
        <v>81284</v>
      </c>
      <c r="E80" s="43">
        <f>E78+E79</f>
        <v>1300752.77</v>
      </c>
      <c r="F80" s="34"/>
      <c r="G80" s="34"/>
      <c r="H80" s="34">
        <f>H78+H79</f>
        <v>81284</v>
      </c>
      <c r="I80" s="34">
        <f>I78+I79</f>
        <v>1300752.77</v>
      </c>
      <c r="J80" s="34">
        <f t="shared" si="5"/>
        <v>0</v>
      </c>
      <c r="K80" s="43">
        <f t="shared" si="5"/>
        <v>0</v>
      </c>
    </row>
    <row r="81" spans="6:7" x14ac:dyDescent="0.25">
      <c r="F81" s="35"/>
      <c r="G81" s="35"/>
    </row>
    <row r="83" spans="6:7" ht="13.5" customHeight="1" x14ac:dyDescent="0.25"/>
  </sheetData>
  <autoFilter ref="A13:R68" xr:uid="{17364304-CA68-45D6-965D-E4A8E1684D57}"/>
  <mergeCells count="15">
    <mergeCell ref="A78:C78"/>
    <mergeCell ref="A79:C79"/>
    <mergeCell ref="A80:C80"/>
    <mergeCell ref="D8:Q11"/>
    <mergeCell ref="D12:E12"/>
    <mergeCell ref="H12:I12"/>
    <mergeCell ref="J12:K12"/>
    <mergeCell ref="L12:M12"/>
    <mergeCell ref="A8:A12"/>
    <mergeCell ref="C8:C12"/>
    <mergeCell ref="N12:O12"/>
    <mergeCell ref="P12:Q12"/>
    <mergeCell ref="A75:C75"/>
    <mergeCell ref="A77:C77"/>
    <mergeCell ref="F12:G12"/>
  </mergeCells>
  <phoneticPr fontId="31" type="noConversion"/>
  <pageMargins left="0.7" right="0.7" top="0.75" bottom="0.75" header="0.3" footer="0.3"/>
  <pageSetup paperSize="9" scale="41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indexed="35"/>
    <pageSetUpPr fitToPage="1"/>
  </sheetPr>
  <dimension ref="A1:DC99"/>
  <sheetViews>
    <sheetView view="pageBreakPreview" topLeftCell="A4" zoomScale="80" zoomScaleNormal="80" zoomScaleSheetLayoutView="80" workbookViewId="0">
      <pane xSplit="3" ySplit="10" topLeftCell="AQ66" activePane="bottomRight" state="frozen"/>
      <selection activeCell="E60" sqref="E60"/>
      <selection pane="topRight" activeCell="E60" sqref="E60"/>
      <selection pane="bottomLeft" activeCell="E60" sqref="E60"/>
      <selection pane="bottomRight" activeCell="BA71" sqref="BA71"/>
    </sheetView>
  </sheetViews>
  <sheetFormatPr defaultColWidth="9.109375" defaultRowHeight="13.8" x14ac:dyDescent="0.25"/>
  <cols>
    <col min="1" max="1" width="5.109375" style="6" customWidth="1"/>
    <col min="2" max="2" width="9.44140625" style="6" customWidth="1"/>
    <col min="3" max="3" width="58" style="6" customWidth="1"/>
    <col min="4" max="4" width="17.5546875" style="6" customWidth="1"/>
    <col min="5" max="5" width="20" style="85" customWidth="1"/>
    <col min="6" max="7" width="20" style="85" hidden="1" customWidth="1"/>
    <col min="8" max="8" width="20" style="6" customWidth="1"/>
    <col min="9" max="9" width="20" style="85" customWidth="1"/>
    <col min="10" max="10" width="13.6640625" style="6" customWidth="1"/>
    <col min="11" max="11" width="18" style="85" customWidth="1"/>
    <col min="12" max="13" width="18" style="85" hidden="1" customWidth="1"/>
    <col min="14" max="14" width="18.44140625" style="6" customWidth="1"/>
    <col min="15" max="17" width="18.6640625" style="85" customWidth="1"/>
    <col min="18" max="18" width="12.5546875" style="6" customWidth="1"/>
    <col min="19" max="19" width="17.6640625" style="85" customWidth="1"/>
    <col min="20" max="20" width="10" style="6" customWidth="1"/>
    <col min="21" max="21" width="17.5546875" style="85" customWidth="1"/>
    <col min="22" max="22" width="17.5546875" style="85" hidden="1" customWidth="1"/>
    <col min="23" max="23" width="14" style="6" customWidth="1"/>
    <col min="24" max="24" width="10" style="85" customWidth="1"/>
    <col min="25" max="25" width="10" style="6" customWidth="1"/>
    <col min="26" max="26" width="10" style="85" customWidth="1"/>
    <col min="27" max="27" width="14.109375" style="6" customWidth="1"/>
    <col min="28" max="28" width="15.44140625" style="85" customWidth="1"/>
    <col min="29" max="29" width="15.44140625" style="6" customWidth="1"/>
    <col min="30" max="30" width="18" style="85" customWidth="1"/>
    <col min="31" max="31" width="11.109375" style="6" customWidth="1"/>
    <col min="32" max="32" width="18.109375" style="85" customWidth="1"/>
    <col min="33" max="33" width="16" style="6" customWidth="1"/>
    <col min="34" max="34" width="18.5546875" style="85" customWidth="1"/>
    <col min="35" max="35" width="15" style="6" customWidth="1"/>
    <col min="36" max="36" width="17" style="85" customWidth="1"/>
    <col min="37" max="37" width="12.88671875" style="6" customWidth="1"/>
    <col min="38" max="38" width="16.5546875" style="85" customWidth="1"/>
    <col min="39" max="39" width="9.33203125" style="6" customWidth="1"/>
    <col min="40" max="40" width="17" style="85" customWidth="1"/>
    <col min="41" max="41" width="9.33203125" style="6" customWidth="1"/>
    <col min="42" max="42" width="17.5546875" style="85" customWidth="1"/>
    <col min="43" max="43" width="15.6640625" style="6" customWidth="1"/>
    <col min="44" max="44" width="17.33203125" style="85" customWidth="1"/>
    <col min="45" max="45" width="15.6640625" style="6" customWidth="1"/>
    <col min="46" max="46" width="17.5546875" style="85" customWidth="1"/>
    <col min="47" max="47" width="15.6640625" style="6" customWidth="1"/>
    <col min="48" max="48" width="17.33203125" style="85" customWidth="1"/>
    <col min="49" max="49" width="15.6640625" style="6" customWidth="1"/>
    <col min="50" max="50" width="17.88671875" style="85" customWidth="1"/>
    <col min="51" max="51" width="15.6640625" style="6" customWidth="1"/>
    <col min="52" max="52" width="17.88671875" style="85" customWidth="1"/>
    <col min="53" max="53" width="15.6640625" style="6" customWidth="1"/>
    <col min="54" max="54" width="18.5546875" style="85" customWidth="1"/>
    <col min="55" max="55" width="15.6640625" style="6" customWidth="1"/>
    <col min="56" max="56" width="17.5546875" style="85" customWidth="1"/>
    <col min="57" max="57" width="15.6640625" style="6" customWidth="1"/>
    <col min="58" max="58" width="18" style="85" customWidth="1"/>
    <col min="59" max="59" width="13.44140625" style="6" customWidth="1"/>
    <col min="60" max="60" width="17.33203125" style="85" customWidth="1"/>
    <col min="61" max="61" width="17.33203125" style="6" customWidth="1"/>
    <col min="62" max="62" width="17.33203125" style="85" customWidth="1"/>
    <col min="63" max="63" width="13.109375" style="6" customWidth="1"/>
    <col min="64" max="64" width="17" style="85" customWidth="1"/>
    <col min="65" max="65" width="12.5546875" style="6" customWidth="1"/>
    <col min="66" max="66" width="14.5546875" style="85" customWidth="1"/>
    <col min="67" max="67" width="9.109375" style="6" customWidth="1"/>
    <col min="68" max="68" width="15.5546875" style="85" customWidth="1"/>
    <col min="69" max="69" width="15.5546875" style="6" customWidth="1"/>
    <col min="70" max="70" width="15.5546875" style="85" customWidth="1"/>
    <col min="71" max="71" width="11.5546875" style="6" customWidth="1"/>
    <col min="72" max="72" width="14.88671875" style="85" customWidth="1"/>
    <col min="73" max="73" width="9.109375" style="6" customWidth="1"/>
    <col min="74" max="74" width="15.33203125" style="85" customWidth="1"/>
    <col min="75" max="75" width="15.6640625" style="6" customWidth="1"/>
    <col min="76" max="76" width="19.33203125" style="85" customWidth="1"/>
    <col min="77" max="77" width="19.33203125" style="6" customWidth="1"/>
    <col min="78" max="78" width="19.33203125" style="85" customWidth="1"/>
    <col min="79" max="79" width="13.109375" style="6" customWidth="1"/>
    <col min="80" max="80" width="17.5546875" style="85" customWidth="1"/>
    <col min="81" max="81" width="12.44140625" style="6" customWidth="1"/>
    <col min="82" max="82" width="16.5546875" style="85" customWidth="1"/>
    <col min="83" max="83" width="10.6640625" style="6" customWidth="1"/>
    <col min="84" max="84" width="14.88671875" style="85" customWidth="1"/>
    <col min="85" max="85" width="14.88671875" style="6" customWidth="1"/>
    <col min="86" max="86" width="14.88671875" style="85" customWidth="1"/>
    <col min="87" max="87" width="13.109375" style="6" customWidth="1"/>
    <col min="88" max="88" width="14.44140625" style="85" customWidth="1"/>
    <col min="89" max="89" width="20.109375" style="85" customWidth="1"/>
    <col min="90" max="90" width="9.109375" style="6" customWidth="1"/>
    <col min="91" max="91" width="14.88671875" style="85" customWidth="1"/>
    <col min="92" max="92" width="15.44140625" style="6" customWidth="1"/>
    <col min="93" max="93" width="18.5546875" style="85" customWidth="1"/>
    <col min="94" max="94" width="18.5546875" style="6" customWidth="1"/>
    <col min="95" max="95" width="18.5546875" style="85" customWidth="1"/>
    <col min="96" max="96" width="16.109375" style="6" customWidth="1"/>
    <col min="97" max="97" width="18.109375" style="85" customWidth="1"/>
    <col min="98" max="98" width="11" style="6" customWidth="1"/>
    <col min="99" max="99" width="19" style="85" customWidth="1"/>
    <col min="100" max="100" width="13.109375" style="6" customWidth="1"/>
    <col min="101" max="101" width="17.6640625" style="85" customWidth="1"/>
    <col min="102" max="102" width="9.109375" style="6" customWidth="1"/>
    <col min="103" max="103" width="18.44140625" style="85" customWidth="1"/>
    <col min="104" max="104" width="11.33203125" style="6" customWidth="1"/>
    <col min="105" max="105" width="18.109375" style="85" customWidth="1"/>
    <col min="106" max="106" width="10.109375" style="6" bestFit="1" customWidth="1"/>
    <col min="107" max="107" width="12" style="6" bestFit="1" customWidth="1"/>
    <col min="108" max="16384" width="9.109375" style="6"/>
  </cols>
  <sheetData>
    <row r="1" spans="1:107" x14ac:dyDescent="0.25">
      <c r="Z1" s="242" t="s">
        <v>25</v>
      </c>
      <c r="AP1" s="242" t="s">
        <v>25</v>
      </c>
      <c r="AQ1" s="234"/>
      <c r="AR1" s="242"/>
      <c r="AS1" s="234"/>
      <c r="AT1" s="242"/>
      <c r="AU1" s="234"/>
      <c r="AV1" s="242"/>
      <c r="AW1" s="234"/>
      <c r="AX1" s="242"/>
      <c r="AY1" s="234"/>
      <c r="AZ1" s="242"/>
      <c r="BA1" s="234"/>
      <c r="BB1" s="242"/>
      <c r="BC1" s="234"/>
      <c r="BD1" s="242"/>
      <c r="BE1" s="234"/>
      <c r="BF1" s="242"/>
      <c r="BV1" s="242" t="s">
        <v>25</v>
      </c>
      <c r="CM1" s="242"/>
      <c r="DA1" s="242" t="s">
        <v>25</v>
      </c>
    </row>
    <row r="2" spans="1:107" ht="27.75" customHeight="1" x14ac:dyDescent="0.25">
      <c r="Z2" s="242" t="s">
        <v>26</v>
      </c>
      <c r="AP2" s="242" t="s">
        <v>26</v>
      </c>
      <c r="AQ2" s="234"/>
      <c r="AR2" s="242"/>
      <c r="AS2" s="234"/>
      <c r="AT2" s="242"/>
      <c r="AU2" s="234"/>
      <c r="AV2" s="242"/>
      <c r="AW2" s="234"/>
      <c r="AX2" s="242"/>
      <c r="AY2" s="234"/>
      <c r="AZ2" s="242"/>
      <c r="BA2" s="234"/>
      <c r="BB2" s="242"/>
      <c r="BC2" s="234"/>
      <c r="BD2" s="242"/>
      <c r="BE2" s="234"/>
      <c r="BF2" s="242"/>
      <c r="BV2" s="242" t="s">
        <v>26</v>
      </c>
      <c r="CM2" s="242"/>
      <c r="DA2" s="242" t="s">
        <v>26</v>
      </c>
    </row>
    <row r="3" spans="1:107" ht="13.5" customHeight="1" x14ac:dyDescent="0.25">
      <c r="Z3" s="242" t="s">
        <v>27</v>
      </c>
      <c r="AP3" s="242" t="s">
        <v>27</v>
      </c>
      <c r="AQ3" s="234"/>
      <c r="AR3" s="242"/>
      <c r="AS3" s="234"/>
      <c r="AT3" s="242"/>
      <c r="AU3" s="234"/>
      <c r="AV3" s="242"/>
      <c r="AW3" s="234"/>
      <c r="AX3" s="242"/>
      <c r="AY3" s="234"/>
      <c r="AZ3" s="242"/>
      <c r="BA3" s="234"/>
      <c r="BB3" s="242"/>
      <c r="BC3" s="234"/>
      <c r="BD3" s="242"/>
      <c r="BE3" s="234"/>
      <c r="BF3" s="242"/>
      <c r="BV3" s="242" t="s">
        <v>27</v>
      </c>
      <c r="CM3" s="242"/>
      <c r="DA3" s="242" t="s">
        <v>27</v>
      </c>
    </row>
    <row r="4" spans="1:107" x14ac:dyDescent="0.25">
      <c r="Z4" s="242" t="str">
        <f>'Скорая медицинская помощь'!$Q$4</f>
        <v>страхованию от 30.05.2025 года № 6/2025</v>
      </c>
      <c r="AP4" s="242" t="str">
        <f>'Скорая медицинская помощь'!$Q$4</f>
        <v>страхованию от 30.05.2025 года № 6/2025</v>
      </c>
      <c r="AQ4" s="234"/>
      <c r="AR4" s="242"/>
      <c r="AS4" s="234"/>
      <c r="AT4" s="242"/>
      <c r="AU4" s="234"/>
      <c r="AV4" s="242"/>
      <c r="AW4" s="234"/>
      <c r="AX4" s="242"/>
      <c r="AY4" s="234"/>
      <c r="AZ4" s="242"/>
      <c r="BA4" s="234"/>
      <c r="BB4" s="242"/>
      <c r="BC4" s="234"/>
      <c r="BD4" s="242"/>
      <c r="BE4" s="234"/>
      <c r="BF4" s="242"/>
      <c r="BV4" s="242" t="str">
        <f>'Скорая медицинская помощь'!$Q$4</f>
        <v>страхованию от 30.05.2025 года № 6/2025</v>
      </c>
      <c r="CM4" s="242"/>
      <c r="DA4" s="242" t="str">
        <f>'Скорая медицинская помощь'!$Q$4</f>
        <v>страхованию от 30.05.2025 года № 6/2025</v>
      </c>
    </row>
    <row r="6" spans="1:107" x14ac:dyDescent="0.25">
      <c r="A6" s="7"/>
      <c r="B6" s="7"/>
      <c r="C6" s="7"/>
      <c r="D6" s="7"/>
      <c r="E6" s="243"/>
      <c r="F6" s="243"/>
      <c r="G6" s="243"/>
      <c r="H6" s="7"/>
      <c r="I6" s="243"/>
      <c r="J6" s="7"/>
      <c r="K6" s="243"/>
      <c r="L6" s="243"/>
      <c r="M6" s="243"/>
      <c r="N6" s="7"/>
      <c r="O6" s="243"/>
      <c r="P6" s="243"/>
      <c r="Q6" s="243"/>
      <c r="R6" s="7"/>
      <c r="S6" s="243"/>
      <c r="T6" s="7"/>
      <c r="U6" s="243"/>
      <c r="V6" s="243"/>
      <c r="W6" s="7"/>
      <c r="X6" s="243"/>
      <c r="Y6" s="7"/>
      <c r="Z6" s="243"/>
      <c r="AA6" s="7"/>
      <c r="AB6" s="243"/>
      <c r="AC6" s="7"/>
      <c r="AD6" s="243"/>
      <c r="AE6" s="7"/>
      <c r="AF6" s="243"/>
      <c r="AG6" s="7"/>
      <c r="AH6" s="243"/>
      <c r="AI6" s="7"/>
      <c r="AJ6" s="243"/>
      <c r="AK6" s="7"/>
      <c r="AL6" s="243"/>
      <c r="AM6" s="7"/>
      <c r="AN6" s="243"/>
      <c r="AO6" s="7"/>
      <c r="AP6" s="243"/>
      <c r="AQ6" s="7"/>
      <c r="AR6" s="243"/>
      <c r="AS6" s="7"/>
      <c r="AT6" s="243"/>
      <c r="AU6" s="7"/>
      <c r="AV6" s="243"/>
      <c r="AW6" s="7"/>
      <c r="AX6" s="243"/>
      <c r="AY6" s="7"/>
      <c r="AZ6" s="243"/>
      <c r="BA6" s="7"/>
      <c r="BB6" s="243"/>
      <c r="BC6" s="7"/>
      <c r="BD6" s="243"/>
      <c r="BE6" s="7"/>
      <c r="BF6" s="243"/>
      <c r="BG6" s="7"/>
      <c r="BH6" s="243"/>
      <c r="BI6" s="7"/>
      <c r="BJ6" s="243"/>
      <c r="BK6" s="7"/>
      <c r="BL6" s="243"/>
      <c r="BM6" s="7"/>
      <c r="BN6" s="243"/>
      <c r="BO6" s="7"/>
      <c r="BP6" s="243"/>
      <c r="BQ6" s="7"/>
      <c r="BR6" s="243"/>
      <c r="BS6" s="7"/>
      <c r="BT6" s="243"/>
      <c r="BU6" s="7"/>
      <c r="BV6" s="243"/>
      <c r="BW6" s="7"/>
      <c r="BX6" s="243"/>
      <c r="BY6" s="7"/>
      <c r="BZ6" s="243"/>
      <c r="CA6" s="7"/>
      <c r="CB6" s="243"/>
      <c r="CC6" s="7"/>
      <c r="CD6" s="243"/>
      <c r="CE6" s="7"/>
      <c r="CF6" s="243"/>
      <c r="CG6" s="7"/>
      <c r="CH6" s="243"/>
      <c r="CI6" s="7"/>
      <c r="CJ6" s="243"/>
      <c r="CK6" s="243"/>
      <c r="CL6" s="7"/>
      <c r="CM6" s="243"/>
      <c r="CN6" s="7"/>
      <c r="CO6" s="243"/>
      <c r="CP6" s="7"/>
      <c r="CQ6" s="243"/>
      <c r="CR6" s="7"/>
      <c r="CS6" s="243"/>
      <c r="CT6" s="7"/>
      <c r="CU6" s="243"/>
      <c r="CV6" s="7"/>
      <c r="CW6" s="243"/>
      <c r="CX6" s="7"/>
      <c r="CY6" s="243"/>
      <c r="CZ6" s="7"/>
      <c r="DA6" s="243"/>
    </row>
    <row r="7" spans="1:107" ht="12" customHeight="1" x14ac:dyDescent="0.25">
      <c r="AG7" s="35"/>
      <c r="BI7" s="35"/>
      <c r="BQ7" s="35"/>
      <c r="CC7" s="35"/>
      <c r="CE7" s="35"/>
      <c r="CG7" s="35"/>
      <c r="CI7" s="35"/>
    </row>
    <row r="8" spans="1:107" ht="12.75" customHeight="1" x14ac:dyDescent="0.25">
      <c r="A8" s="412" t="s">
        <v>0</v>
      </c>
      <c r="B8" s="115"/>
      <c r="C8" s="209"/>
      <c r="D8" s="423" t="s">
        <v>2</v>
      </c>
      <c r="E8" s="424"/>
      <c r="F8" s="424"/>
      <c r="G8" s="424"/>
      <c r="H8" s="424"/>
      <c r="I8" s="424"/>
      <c r="J8" s="424"/>
      <c r="K8" s="424"/>
      <c r="L8" s="424"/>
      <c r="M8" s="424"/>
      <c r="N8" s="424"/>
      <c r="O8" s="424"/>
      <c r="P8" s="424"/>
      <c r="Q8" s="424"/>
      <c r="R8" s="424"/>
      <c r="S8" s="424"/>
      <c r="T8" s="424"/>
      <c r="U8" s="424"/>
      <c r="V8" s="424"/>
      <c r="W8" s="424"/>
      <c r="X8" s="424"/>
      <c r="Y8" s="424"/>
      <c r="Z8" s="424"/>
      <c r="AA8" s="423" t="s">
        <v>2</v>
      </c>
      <c r="AB8" s="424"/>
      <c r="AC8" s="424"/>
      <c r="AD8" s="424"/>
      <c r="AE8" s="424"/>
      <c r="AF8" s="424"/>
      <c r="AG8" s="424"/>
      <c r="AH8" s="424"/>
      <c r="AI8" s="424"/>
      <c r="AJ8" s="424"/>
      <c r="AK8" s="424"/>
      <c r="AL8" s="424"/>
      <c r="AM8" s="424"/>
      <c r="AN8" s="424"/>
      <c r="AO8" s="424"/>
      <c r="AP8" s="425"/>
      <c r="AQ8" s="239"/>
      <c r="AR8" s="244"/>
      <c r="AS8" s="239"/>
      <c r="AT8" s="244"/>
      <c r="AU8" s="239"/>
      <c r="AV8" s="244"/>
      <c r="AW8" s="239"/>
      <c r="AX8" s="244"/>
      <c r="AY8" s="239"/>
      <c r="AZ8" s="244"/>
      <c r="BA8" s="239"/>
      <c r="BB8" s="244"/>
      <c r="BC8" s="239"/>
      <c r="BD8" s="244"/>
      <c r="BE8" s="239"/>
      <c r="BF8" s="244"/>
      <c r="BG8" s="423" t="s">
        <v>2</v>
      </c>
      <c r="BH8" s="424"/>
      <c r="BI8" s="424"/>
      <c r="BJ8" s="424"/>
      <c r="BK8" s="424"/>
      <c r="BL8" s="424"/>
      <c r="BM8" s="424"/>
      <c r="BN8" s="424"/>
      <c r="BO8" s="424"/>
      <c r="BP8" s="424"/>
      <c r="BQ8" s="424"/>
      <c r="BR8" s="424"/>
      <c r="BS8" s="424"/>
      <c r="BT8" s="424"/>
      <c r="BU8" s="424"/>
      <c r="BV8" s="425"/>
      <c r="BW8" s="423" t="s">
        <v>2</v>
      </c>
      <c r="BX8" s="424"/>
      <c r="BY8" s="424"/>
      <c r="BZ8" s="424"/>
      <c r="CA8" s="424"/>
      <c r="CB8" s="424"/>
      <c r="CC8" s="424"/>
      <c r="CD8" s="424"/>
      <c r="CE8" s="424"/>
      <c r="CF8" s="424"/>
      <c r="CG8" s="424"/>
      <c r="CH8" s="424"/>
      <c r="CI8" s="424"/>
      <c r="CJ8" s="424"/>
      <c r="CK8" s="424"/>
      <c r="CL8" s="424"/>
      <c r="CM8" s="424"/>
      <c r="CN8" s="423" t="s">
        <v>2</v>
      </c>
      <c r="CO8" s="424"/>
      <c r="CP8" s="424"/>
      <c r="CQ8" s="424"/>
      <c r="CR8" s="424"/>
      <c r="CS8" s="424"/>
      <c r="CT8" s="424"/>
      <c r="CU8" s="424"/>
      <c r="CV8" s="424"/>
      <c r="CW8" s="424"/>
      <c r="CX8" s="424"/>
      <c r="CY8" s="424"/>
      <c r="CZ8" s="424"/>
      <c r="DA8" s="425"/>
    </row>
    <row r="9" spans="1:107" ht="13.5" customHeight="1" x14ac:dyDescent="0.25">
      <c r="A9" s="413"/>
      <c r="B9" s="116"/>
      <c r="C9" s="210"/>
      <c r="D9" s="426"/>
      <c r="E9" s="427"/>
      <c r="F9" s="427"/>
      <c r="G9" s="427"/>
      <c r="H9" s="427"/>
      <c r="I9" s="427"/>
      <c r="J9" s="427"/>
      <c r="K9" s="427"/>
      <c r="L9" s="427"/>
      <c r="M9" s="427"/>
      <c r="N9" s="427"/>
      <c r="O9" s="427"/>
      <c r="P9" s="427"/>
      <c r="Q9" s="427"/>
      <c r="R9" s="427"/>
      <c r="S9" s="427"/>
      <c r="T9" s="427"/>
      <c r="U9" s="427"/>
      <c r="V9" s="427"/>
      <c r="W9" s="427"/>
      <c r="X9" s="427"/>
      <c r="Y9" s="427"/>
      <c r="Z9" s="427"/>
      <c r="AA9" s="426"/>
      <c r="AB9" s="427"/>
      <c r="AC9" s="427"/>
      <c r="AD9" s="427"/>
      <c r="AE9" s="427"/>
      <c r="AF9" s="427"/>
      <c r="AG9" s="427"/>
      <c r="AH9" s="427"/>
      <c r="AI9" s="427"/>
      <c r="AJ9" s="427"/>
      <c r="AK9" s="427"/>
      <c r="AL9" s="427"/>
      <c r="AM9" s="427"/>
      <c r="AN9" s="427"/>
      <c r="AO9" s="427"/>
      <c r="AP9" s="428"/>
      <c r="AQ9" s="240"/>
      <c r="AR9" s="245"/>
      <c r="AS9" s="241"/>
      <c r="AT9" s="245"/>
      <c r="AU9" s="240"/>
      <c r="AV9" s="245"/>
      <c r="AW9" s="240"/>
      <c r="AX9" s="245"/>
      <c r="AY9" s="240"/>
      <c r="AZ9" s="245"/>
      <c r="BA9" s="241"/>
      <c r="BB9" s="245"/>
      <c r="BC9" s="240"/>
      <c r="BD9" s="245"/>
      <c r="BE9" s="240"/>
      <c r="BF9" s="245"/>
      <c r="BG9" s="426"/>
      <c r="BH9" s="427"/>
      <c r="BI9" s="427"/>
      <c r="BJ9" s="427"/>
      <c r="BK9" s="427"/>
      <c r="BL9" s="427"/>
      <c r="BM9" s="427"/>
      <c r="BN9" s="427"/>
      <c r="BO9" s="427"/>
      <c r="BP9" s="427"/>
      <c r="BQ9" s="427"/>
      <c r="BR9" s="427"/>
      <c r="BS9" s="427"/>
      <c r="BT9" s="427"/>
      <c r="BU9" s="427"/>
      <c r="BV9" s="428"/>
      <c r="BW9" s="426"/>
      <c r="BX9" s="427"/>
      <c r="BY9" s="427"/>
      <c r="BZ9" s="427"/>
      <c r="CA9" s="427"/>
      <c r="CB9" s="427"/>
      <c r="CC9" s="427"/>
      <c r="CD9" s="427"/>
      <c r="CE9" s="427"/>
      <c r="CF9" s="427"/>
      <c r="CG9" s="427"/>
      <c r="CH9" s="427"/>
      <c r="CI9" s="427"/>
      <c r="CJ9" s="427"/>
      <c r="CK9" s="427"/>
      <c r="CL9" s="427"/>
      <c r="CM9" s="427"/>
      <c r="CN9" s="426"/>
      <c r="CO9" s="427"/>
      <c r="CP9" s="427"/>
      <c r="CQ9" s="427"/>
      <c r="CR9" s="427"/>
      <c r="CS9" s="427"/>
      <c r="CT9" s="427"/>
      <c r="CU9" s="427"/>
      <c r="CV9" s="427"/>
      <c r="CW9" s="427"/>
      <c r="CX9" s="427"/>
      <c r="CY9" s="427"/>
      <c r="CZ9" s="427"/>
      <c r="DA9" s="428"/>
    </row>
    <row r="10" spans="1:107" ht="12" customHeight="1" x14ac:dyDescent="0.25">
      <c r="A10" s="413"/>
      <c r="B10" s="116"/>
      <c r="C10" s="210"/>
      <c r="D10" s="442"/>
      <c r="E10" s="443"/>
      <c r="F10" s="443"/>
      <c r="G10" s="443"/>
      <c r="H10" s="443"/>
      <c r="I10" s="443"/>
      <c r="J10" s="443"/>
      <c r="K10" s="443"/>
      <c r="L10" s="443"/>
      <c r="M10" s="443"/>
      <c r="N10" s="443"/>
      <c r="O10" s="443"/>
      <c r="P10" s="443"/>
      <c r="Q10" s="443"/>
      <c r="R10" s="443"/>
      <c r="S10" s="443"/>
      <c r="T10" s="443"/>
      <c r="U10" s="443"/>
      <c r="V10" s="443"/>
      <c r="W10" s="443"/>
      <c r="X10" s="443"/>
      <c r="Y10" s="443"/>
      <c r="Z10" s="443"/>
      <c r="AA10" s="426"/>
      <c r="AB10" s="427"/>
      <c r="AC10" s="427"/>
      <c r="AD10" s="427"/>
      <c r="AE10" s="427"/>
      <c r="AF10" s="427"/>
      <c r="AG10" s="427"/>
      <c r="AH10" s="427"/>
      <c r="AI10" s="427"/>
      <c r="AJ10" s="427"/>
      <c r="AK10" s="427"/>
      <c r="AL10" s="427"/>
      <c r="AM10" s="427"/>
      <c r="AN10" s="427"/>
      <c r="AO10" s="427"/>
      <c r="AP10" s="428"/>
      <c r="AQ10" s="240"/>
      <c r="AR10" s="245"/>
      <c r="AS10" s="240"/>
      <c r="AT10" s="245"/>
      <c r="AU10" s="240"/>
      <c r="AV10" s="245"/>
      <c r="AW10" s="240"/>
      <c r="AX10" s="245"/>
      <c r="AY10" s="240"/>
      <c r="AZ10" s="245"/>
      <c r="BA10" s="240"/>
      <c r="BB10" s="245"/>
      <c r="BC10" s="240"/>
      <c r="BD10" s="245"/>
      <c r="BE10" s="240"/>
      <c r="BF10" s="245"/>
      <c r="BG10" s="426"/>
      <c r="BH10" s="427"/>
      <c r="BI10" s="427"/>
      <c r="BJ10" s="427"/>
      <c r="BK10" s="427"/>
      <c r="BL10" s="427"/>
      <c r="BM10" s="427"/>
      <c r="BN10" s="427"/>
      <c r="BO10" s="427"/>
      <c r="BP10" s="427"/>
      <c r="BQ10" s="427"/>
      <c r="BR10" s="427"/>
      <c r="BS10" s="427"/>
      <c r="BT10" s="427"/>
      <c r="BU10" s="427"/>
      <c r="BV10" s="428"/>
      <c r="BW10" s="426"/>
      <c r="BX10" s="427"/>
      <c r="BY10" s="427"/>
      <c r="BZ10" s="427"/>
      <c r="CA10" s="427"/>
      <c r="CB10" s="427"/>
      <c r="CC10" s="427"/>
      <c r="CD10" s="427"/>
      <c r="CE10" s="427"/>
      <c r="CF10" s="427"/>
      <c r="CG10" s="427"/>
      <c r="CH10" s="427"/>
      <c r="CI10" s="427"/>
      <c r="CJ10" s="427"/>
      <c r="CK10" s="427"/>
      <c r="CL10" s="427"/>
      <c r="CM10" s="427"/>
      <c r="CN10" s="426"/>
      <c r="CO10" s="427"/>
      <c r="CP10" s="427"/>
      <c r="CQ10" s="427"/>
      <c r="CR10" s="427"/>
      <c r="CS10" s="427"/>
      <c r="CT10" s="427"/>
      <c r="CU10" s="427"/>
      <c r="CV10" s="427"/>
      <c r="CW10" s="427"/>
      <c r="CX10" s="427"/>
      <c r="CY10" s="427"/>
      <c r="CZ10" s="427"/>
      <c r="DA10" s="428"/>
    </row>
    <row r="11" spans="1:107" ht="18.75" customHeight="1" x14ac:dyDescent="0.25">
      <c r="A11" s="413"/>
      <c r="B11" s="116"/>
      <c r="C11" s="210"/>
      <c r="D11" s="438" t="s">
        <v>18</v>
      </c>
      <c r="E11" s="439"/>
      <c r="F11" s="439"/>
      <c r="G11" s="439"/>
      <c r="H11" s="439"/>
      <c r="I11" s="439"/>
      <c r="J11" s="439"/>
      <c r="K11" s="439"/>
      <c r="L11" s="439"/>
      <c r="M11" s="439"/>
      <c r="N11" s="439"/>
      <c r="O11" s="439"/>
      <c r="P11" s="433"/>
      <c r="Q11" s="433"/>
      <c r="R11" s="433"/>
      <c r="S11" s="433"/>
      <c r="T11" s="433"/>
      <c r="U11" s="433"/>
      <c r="V11" s="433"/>
      <c r="W11" s="439"/>
      <c r="X11" s="439"/>
      <c r="Y11" s="433"/>
      <c r="Z11" s="434"/>
      <c r="AA11" s="211" t="s">
        <v>19</v>
      </c>
      <c r="AB11" s="289"/>
      <c r="AC11" s="212"/>
      <c r="AD11" s="289"/>
      <c r="AE11" s="212"/>
      <c r="AF11" s="289"/>
      <c r="AG11" s="212"/>
      <c r="AH11" s="289"/>
      <c r="AI11" s="212"/>
      <c r="AJ11" s="289"/>
      <c r="AK11" s="212"/>
      <c r="AL11" s="289"/>
      <c r="AM11" s="212"/>
      <c r="AN11" s="289"/>
      <c r="AO11" s="212"/>
      <c r="AP11" s="292"/>
      <c r="AQ11" s="446" t="s">
        <v>44</v>
      </c>
      <c r="AR11" s="447"/>
      <c r="AS11" s="447"/>
      <c r="AT11" s="447"/>
      <c r="AU11" s="447"/>
      <c r="AV11" s="447"/>
      <c r="AW11" s="447"/>
      <c r="AX11" s="447"/>
      <c r="AY11" s="447"/>
      <c r="AZ11" s="447"/>
      <c r="BA11" s="447"/>
      <c r="BB11" s="447"/>
      <c r="BC11" s="447"/>
      <c r="BD11" s="447"/>
      <c r="BE11" s="447"/>
      <c r="BF11" s="448"/>
      <c r="BG11" s="432" t="s">
        <v>20</v>
      </c>
      <c r="BH11" s="433"/>
      <c r="BI11" s="433"/>
      <c r="BJ11" s="433"/>
      <c r="BK11" s="433"/>
      <c r="BL11" s="433"/>
      <c r="BM11" s="433"/>
      <c r="BN11" s="433"/>
      <c r="BO11" s="433"/>
      <c r="BP11" s="433"/>
      <c r="BQ11" s="433"/>
      <c r="BR11" s="433"/>
      <c r="BS11" s="433"/>
      <c r="BT11" s="433"/>
      <c r="BU11" s="433"/>
      <c r="BV11" s="434"/>
      <c r="BW11" s="432" t="s">
        <v>21</v>
      </c>
      <c r="BX11" s="433"/>
      <c r="BY11" s="433"/>
      <c r="BZ11" s="433"/>
      <c r="CA11" s="433"/>
      <c r="CB11" s="433"/>
      <c r="CC11" s="433"/>
      <c r="CD11" s="433"/>
      <c r="CE11" s="433"/>
      <c r="CF11" s="433"/>
      <c r="CG11" s="433"/>
      <c r="CH11" s="433"/>
      <c r="CI11" s="433"/>
      <c r="CJ11" s="433"/>
      <c r="CK11" s="433"/>
      <c r="CL11" s="433"/>
      <c r="CM11" s="434"/>
      <c r="CN11" s="432" t="s">
        <v>55</v>
      </c>
      <c r="CO11" s="433"/>
      <c r="CP11" s="433"/>
      <c r="CQ11" s="433"/>
      <c r="CR11" s="433"/>
      <c r="CS11" s="433"/>
      <c r="CT11" s="433"/>
      <c r="CU11" s="433"/>
      <c r="CV11" s="433"/>
      <c r="CW11" s="433"/>
      <c r="CX11" s="433"/>
      <c r="CY11" s="433"/>
      <c r="CZ11" s="433"/>
      <c r="DA11" s="434"/>
    </row>
    <row r="12" spans="1:107" s="8" customFormat="1" ht="162" customHeight="1" x14ac:dyDescent="0.25">
      <c r="A12" s="413"/>
      <c r="B12" s="116"/>
      <c r="C12" s="208" t="s">
        <v>1</v>
      </c>
      <c r="D12" s="440" t="str">
        <f>'Скорая медицинская помощь'!$D$12</f>
        <v>Утвержденное плановое задание в соответствии с заседанием Комиссии 5/2025</v>
      </c>
      <c r="E12" s="441"/>
      <c r="F12" s="456" t="s">
        <v>53</v>
      </c>
      <c r="G12" s="457"/>
      <c r="H12" s="456" t="str">
        <f>'Скорая медицинская помощь'!F12</f>
        <v>Принято к оплате оказанной медицинской помощи за 4 месяца 2025  года</v>
      </c>
      <c r="I12" s="457"/>
      <c r="J12" s="441" t="str">
        <f>'Скорая медицинская помощь'!$H$12</f>
        <v>Проект планового задания для заседания Комиссии 6/2025</v>
      </c>
      <c r="K12" s="441"/>
      <c r="L12" s="456" t="s">
        <v>53</v>
      </c>
      <c r="M12" s="457"/>
      <c r="N12" s="455" t="str">
        <f>'Скорая медицинская помощь'!$J$12</f>
        <v>Внесенные в проект планового задания изменения в соответствии с заседанием Комиссии 5/2025</v>
      </c>
      <c r="O12" s="455"/>
      <c r="P12" s="455" t="s">
        <v>53</v>
      </c>
      <c r="Q12" s="455"/>
      <c r="R12" s="453" t="s">
        <v>11</v>
      </c>
      <c r="S12" s="435"/>
      <c r="T12" s="453" t="s">
        <v>42</v>
      </c>
      <c r="U12" s="431"/>
      <c r="V12" s="309" t="s">
        <v>41</v>
      </c>
      <c r="W12" s="453" t="s">
        <v>12</v>
      </c>
      <c r="X12" s="435"/>
      <c r="Y12" s="453" t="s">
        <v>13</v>
      </c>
      <c r="Z12" s="435"/>
      <c r="AA12" s="444" t="str">
        <f>'Скорая медицинская помощь'!$D$12</f>
        <v>Утвержденное плановое задание в соответствии с заседанием Комиссии 5/2025</v>
      </c>
      <c r="AB12" s="445"/>
      <c r="AC12" s="456" t="str">
        <f>'Скорая медицинская помощь'!$F$12</f>
        <v>Принято к оплате оказанной медицинской помощи за 4 месяца 2025  года</v>
      </c>
      <c r="AD12" s="457"/>
      <c r="AE12" s="444" t="str">
        <f>'Скорая медицинская помощь'!$H$12</f>
        <v>Проект планового задания для заседания Комиссии 6/2025</v>
      </c>
      <c r="AF12" s="445"/>
      <c r="AG12" s="451" t="str">
        <f>'Скорая медицинская помощь'!$J$12</f>
        <v>Внесенные в проект планового задания изменения в соответствии с заседанием Комиссии 5/2025</v>
      </c>
      <c r="AH12" s="452"/>
      <c r="AI12" s="453" t="s">
        <v>11</v>
      </c>
      <c r="AJ12" s="454"/>
      <c r="AK12" s="453" t="s">
        <v>40</v>
      </c>
      <c r="AL12" s="454"/>
      <c r="AM12" s="458" t="s">
        <v>12</v>
      </c>
      <c r="AN12" s="459"/>
      <c r="AO12" s="458" t="s">
        <v>13</v>
      </c>
      <c r="AP12" s="460"/>
      <c r="AQ12" s="436" t="str">
        <f>'Скорая медицинская помощь'!$D$12</f>
        <v>Утвержденное плановое задание в соответствии с заседанием Комиссии 5/2025</v>
      </c>
      <c r="AR12" s="437"/>
      <c r="AS12" s="449" t="str">
        <f>'Скорая медицинская помощь'!$F$12</f>
        <v>Принято к оплате оказанной медицинской помощи за 4 месяца 2025  года</v>
      </c>
      <c r="AT12" s="450"/>
      <c r="AU12" s="437" t="str">
        <f>'Скорая медицинская помощь'!$H$12</f>
        <v>Проект планового задания для заседания Комиссии 6/2025</v>
      </c>
      <c r="AV12" s="437"/>
      <c r="AW12" s="429" t="str">
        <f>'Скорая медицинская помощь'!$J$12</f>
        <v>Внесенные в проект планового задания изменения в соответствии с заседанием Комиссии 5/2025</v>
      </c>
      <c r="AX12" s="430"/>
      <c r="AY12" s="431" t="s">
        <v>11</v>
      </c>
      <c r="AZ12" s="431"/>
      <c r="BA12" s="431" t="s">
        <v>12</v>
      </c>
      <c r="BB12" s="431"/>
      <c r="BC12" s="431" t="s">
        <v>42</v>
      </c>
      <c r="BD12" s="431"/>
      <c r="BE12" s="431" t="s">
        <v>13</v>
      </c>
      <c r="BF12" s="435"/>
      <c r="BG12" s="436" t="str">
        <f>'Скорая медицинская помощь'!$D$12</f>
        <v>Утвержденное плановое задание в соответствии с заседанием Комиссии 5/2025</v>
      </c>
      <c r="BH12" s="437"/>
      <c r="BI12" s="449" t="str">
        <f>'Скорая медицинская помощь'!$F$12</f>
        <v>Принято к оплате оказанной медицинской помощи за 4 месяца 2025  года</v>
      </c>
      <c r="BJ12" s="450"/>
      <c r="BK12" s="437" t="str">
        <f>'Скорая медицинская помощь'!$H$12</f>
        <v>Проект планового задания для заседания Комиссии 6/2025</v>
      </c>
      <c r="BL12" s="437"/>
      <c r="BM12" s="429" t="str">
        <f>'Скорая медицинская помощь'!$J$12</f>
        <v>Внесенные в проект планового задания изменения в соответствии с заседанием Комиссии 5/2025</v>
      </c>
      <c r="BN12" s="430"/>
      <c r="BO12" s="431" t="s">
        <v>11</v>
      </c>
      <c r="BP12" s="431"/>
      <c r="BQ12" s="431" t="s">
        <v>12</v>
      </c>
      <c r="BR12" s="431"/>
      <c r="BS12" s="431" t="s">
        <v>42</v>
      </c>
      <c r="BT12" s="431"/>
      <c r="BU12" s="431" t="s">
        <v>13</v>
      </c>
      <c r="BV12" s="435"/>
      <c r="BW12" s="436" t="str">
        <f>'Скорая медицинская помощь'!$D$12</f>
        <v>Утвержденное плановое задание в соответствии с заседанием Комиссии 5/2025</v>
      </c>
      <c r="BX12" s="437"/>
      <c r="BY12" s="449" t="str">
        <f>'Скорая медицинская помощь'!$F$12</f>
        <v>Принято к оплате оказанной медицинской помощи за 4 месяца 2025  года</v>
      </c>
      <c r="BZ12" s="450"/>
      <c r="CA12" s="437" t="str">
        <f>'Скорая медицинская помощь'!$H$12</f>
        <v>Проект планового задания для заседания Комиссии 6/2025</v>
      </c>
      <c r="CB12" s="437"/>
      <c r="CC12" s="429" t="str">
        <f>'Скорая медицинская помощь'!$J$12</f>
        <v>Внесенные в проект планового задания изменения в соответствии с заседанием Комиссии 5/2025</v>
      </c>
      <c r="CD12" s="430"/>
      <c r="CE12" s="431" t="s">
        <v>11</v>
      </c>
      <c r="CF12" s="431"/>
      <c r="CG12" s="431" t="s">
        <v>12</v>
      </c>
      <c r="CH12" s="431"/>
      <c r="CI12" s="431" t="s">
        <v>42</v>
      </c>
      <c r="CJ12" s="431"/>
      <c r="CK12" s="295" t="s">
        <v>50</v>
      </c>
      <c r="CL12" s="431" t="s">
        <v>12</v>
      </c>
      <c r="CM12" s="431"/>
      <c r="CN12" s="436" t="str">
        <f>'Скорая медицинская помощь'!$D$12</f>
        <v>Утвержденное плановое задание в соответствии с заседанием Комиссии 5/2025</v>
      </c>
      <c r="CO12" s="437"/>
      <c r="CP12" s="449" t="str">
        <f>'Скорая медицинская помощь'!$F$12</f>
        <v>Принято к оплате оказанной медицинской помощи за 4 месяца 2025  года</v>
      </c>
      <c r="CQ12" s="450"/>
      <c r="CR12" s="437" t="str">
        <f>'Скорая медицинская помощь'!$H$12</f>
        <v>Проект планового задания для заседания Комиссии 6/2025</v>
      </c>
      <c r="CS12" s="437"/>
      <c r="CT12" s="429" t="str">
        <f>'Скорая медицинская помощь'!$J$12</f>
        <v>Внесенные в проект планового задания изменения в соответствии с заседанием Комиссии 5/2025</v>
      </c>
      <c r="CU12" s="430"/>
      <c r="CV12" s="431" t="s">
        <v>11</v>
      </c>
      <c r="CW12" s="431"/>
      <c r="CX12" s="431" t="s">
        <v>42</v>
      </c>
      <c r="CY12" s="431"/>
      <c r="CZ12" s="431" t="s">
        <v>13</v>
      </c>
      <c r="DA12" s="435"/>
    </row>
    <row r="13" spans="1:107" s="329" customFormat="1" ht="45" customHeight="1" x14ac:dyDescent="0.25">
      <c r="A13" s="208"/>
      <c r="B13" s="208"/>
      <c r="C13" s="208"/>
      <c r="D13" s="252" t="s">
        <v>15</v>
      </c>
      <c r="E13" s="269" t="s">
        <v>16</v>
      </c>
      <c r="F13" s="252" t="s">
        <v>15</v>
      </c>
      <c r="G13" s="269" t="s">
        <v>16</v>
      </c>
      <c r="H13" s="2" t="s">
        <v>15</v>
      </c>
      <c r="I13" s="263" t="s">
        <v>16</v>
      </c>
      <c r="J13" s="253" t="s">
        <v>15</v>
      </c>
      <c r="K13" s="269" t="s">
        <v>16</v>
      </c>
      <c r="L13" s="252" t="s">
        <v>15</v>
      </c>
      <c r="M13" s="269" t="s">
        <v>16</v>
      </c>
      <c r="N13" s="264" t="s">
        <v>15</v>
      </c>
      <c r="O13" s="287" t="s">
        <v>16</v>
      </c>
      <c r="P13" s="264" t="s">
        <v>15</v>
      </c>
      <c r="Q13" s="287" t="s">
        <v>16</v>
      </c>
      <c r="R13" s="253" t="s">
        <v>15</v>
      </c>
      <c r="S13" s="310" t="s">
        <v>16</v>
      </c>
      <c r="T13" s="2" t="s">
        <v>15</v>
      </c>
      <c r="U13" s="263" t="s">
        <v>16</v>
      </c>
      <c r="V13" s="288" t="s">
        <v>16</v>
      </c>
      <c r="W13" s="2" t="s">
        <v>15</v>
      </c>
      <c r="X13" s="263" t="s">
        <v>16</v>
      </c>
      <c r="Y13" s="1" t="s">
        <v>15</v>
      </c>
      <c r="Z13" s="288" t="s">
        <v>16</v>
      </c>
      <c r="AA13" s="2" t="s">
        <v>15</v>
      </c>
      <c r="AB13" s="263" t="s">
        <v>16</v>
      </c>
      <c r="AC13" s="2" t="s">
        <v>15</v>
      </c>
      <c r="AD13" s="263" t="s">
        <v>16</v>
      </c>
      <c r="AE13" s="2" t="s">
        <v>15</v>
      </c>
      <c r="AF13" s="263" t="s">
        <v>16</v>
      </c>
      <c r="AG13" s="93" t="s">
        <v>15</v>
      </c>
      <c r="AH13" s="290" t="s">
        <v>16</v>
      </c>
      <c r="AI13" s="94" t="s">
        <v>15</v>
      </c>
      <c r="AJ13" s="291" t="s">
        <v>16</v>
      </c>
      <c r="AK13" s="2" t="s">
        <v>15</v>
      </c>
      <c r="AL13" s="263" t="s">
        <v>16</v>
      </c>
      <c r="AM13" s="2" t="s">
        <v>15</v>
      </c>
      <c r="AN13" s="263" t="s">
        <v>16</v>
      </c>
      <c r="AO13" s="2" t="s">
        <v>15</v>
      </c>
      <c r="AP13" s="288" t="s">
        <v>16</v>
      </c>
      <c r="AQ13" s="2" t="s">
        <v>15</v>
      </c>
      <c r="AR13" s="263" t="s">
        <v>16</v>
      </c>
      <c r="AS13" s="2" t="s">
        <v>15</v>
      </c>
      <c r="AT13" s="263" t="s">
        <v>16</v>
      </c>
      <c r="AU13" s="1" t="s">
        <v>15</v>
      </c>
      <c r="AV13" s="263" t="s">
        <v>16</v>
      </c>
      <c r="AW13" s="91" t="s">
        <v>15</v>
      </c>
      <c r="AX13" s="246" t="s">
        <v>16</v>
      </c>
      <c r="AY13" s="1" t="s">
        <v>15</v>
      </c>
      <c r="AZ13" s="263" t="s">
        <v>16</v>
      </c>
      <c r="BA13" s="1" t="s">
        <v>15</v>
      </c>
      <c r="BB13" s="263" t="s">
        <v>16</v>
      </c>
      <c r="BC13" s="1" t="s">
        <v>15</v>
      </c>
      <c r="BD13" s="263" t="s">
        <v>16</v>
      </c>
      <c r="BE13" s="1" t="s">
        <v>15</v>
      </c>
      <c r="BF13" s="288" t="s">
        <v>16</v>
      </c>
      <c r="BG13" s="2" t="s">
        <v>15</v>
      </c>
      <c r="BH13" s="263" t="s">
        <v>16</v>
      </c>
      <c r="BI13" s="2" t="s">
        <v>15</v>
      </c>
      <c r="BJ13" s="263" t="s">
        <v>16</v>
      </c>
      <c r="BK13" s="1" t="s">
        <v>15</v>
      </c>
      <c r="BL13" s="263" t="s">
        <v>16</v>
      </c>
      <c r="BM13" s="91" t="s">
        <v>15</v>
      </c>
      <c r="BN13" s="246" t="s">
        <v>16</v>
      </c>
      <c r="BO13" s="1" t="s">
        <v>15</v>
      </c>
      <c r="BP13" s="263" t="s">
        <v>16</v>
      </c>
      <c r="BQ13" s="1" t="s">
        <v>15</v>
      </c>
      <c r="BR13" s="263" t="s">
        <v>16</v>
      </c>
      <c r="BS13" s="1" t="s">
        <v>15</v>
      </c>
      <c r="BT13" s="263" t="s">
        <v>16</v>
      </c>
      <c r="BU13" s="1" t="s">
        <v>15</v>
      </c>
      <c r="BV13" s="288" t="s">
        <v>16</v>
      </c>
      <c r="BW13" s="2" t="s">
        <v>15</v>
      </c>
      <c r="BX13" s="263" t="s">
        <v>16</v>
      </c>
      <c r="BY13" s="2" t="s">
        <v>15</v>
      </c>
      <c r="BZ13" s="304" t="s">
        <v>16</v>
      </c>
      <c r="CA13" s="1" t="s">
        <v>15</v>
      </c>
      <c r="CB13" s="263" t="s">
        <v>16</v>
      </c>
      <c r="CC13" s="91" t="s">
        <v>15</v>
      </c>
      <c r="CD13" s="246" t="s">
        <v>16</v>
      </c>
      <c r="CE13" s="1" t="s">
        <v>15</v>
      </c>
      <c r="CF13" s="263" t="s">
        <v>16</v>
      </c>
      <c r="CG13" s="1" t="s">
        <v>15</v>
      </c>
      <c r="CH13" s="263" t="s">
        <v>16</v>
      </c>
      <c r="CI13" s="1" t="s">
        <v>15</v>
      </c>
      <c r="CJ13" s="263" t="s">
        <v>16</v>
      </c>
      <c r="CK13" s="263" t="s">
        <v>16</v>
      </c>
      <c r="CL13" s="1" t="s">
        <v>15</v>
      </c>
      <c r="CM13" s="288" t="s">
        <v>16</v>
      </c>
      <c r="CN13" s="252" t="s">
        <v>15</v>
      </c>
      <c r="CO13" s="269" t="s">
        <v>16</v>
      </c>
      <c r="CP13" s="252" t="s">
        <v>15</v>
      </c>
      <c r="CQ13" s="269" t="s">
        <v>16</v>
      </c>
      <c r="CR13" s="253" t="s">
        <v>15</v>
      </c>
      <c r="CS13" s="269" t="s">
        <v>16</v>
      </c>
      <c r="CT13" s="91" t="s">
        <v>15</v>
      </c>
      <c r="CU13" s="246" t="s">
        <v>16</v>
      </c>
      <c r="CV13" s="1" t="s">
        <v>15</v>
      </c>
      <c r="CW13" s="263" t="s">
        <v>16</v>
      </c>
      <c r="CX13" s="1" t="s">
        <v>15</v>
      </c>
      <c r="CY13" s="263" t="s">
        <v>16</v>
      </c>
      <c r="CZ13" s="1" t="s">
        <v>15</v>
      </c>
      <c r="DA13" s="288" t="s">
        <v>16</v>
      </c>
    </row>
    <row r="14" spans="1:107" ht="18" x14ac:dyDescent="0.35">
      <c r="A14" s="122">
        <v>1</v>
      </c>
      <c r="B14" s="122" t="str">
        <f>'Скорая медицинская помощь'!B14</f>
        <v>410001</v>
      </c>
      <c r="C14" s="270" t="str">
        <f>'Скорая медицинская помощь'!C14</f>
        <v>ГБУЗ "ККБ им. А.С. ЛУКАШЕВСКОГО"</v>
      </c>
      <c r="D14" s="351">
        <f>'[1]План 2025'!$F9+'[4]План 2025'!$H9+'[4]План 2025'!$L9</f>
        <v>0</v>
      </c>
      <c r="E14" s="352">
        <f>'[1]План 2025'!$G9+'[4]План 2025'!$I9+'[4]План 2025'!$M9</f>
        <v>0</v>
      </c>
      <c r="F14" s="351">
        <f>'[1]План 2025'!$J9</f>
        <v>0</v>
      </c>
      <c r="G14" s="352">
        <f>'[1]План 2025'!$K9</f>
        <v>0</v>
      </c>
      <c r="H14" s="146">
        <f>'[2]СВОД по МО'!$FA16</f>
        <v>0</v>
      </c>
      <c r="I14" s="146">
        <f>'[2]СВОД по МО'!$FD16</f>
        <v>0</v>
      </c>
      <c r="J14" s="353">
        <f>'[1]План 2025'!$F9+'[1]План 2025'!$H9+'[1]План 2025'!$L9</f>
        <v>0</v>
      </c>
      <c r="K14" s="354">
        <f>'[1]План 2025'!$G9+'[1]План 2025'!$I9+'[1]План 2025'!$M9</f>
        <v>0</v>
      </c>
      <c r="L14" s="351">
        <f>'[1]План 2025'!$J9</f>
        <v>0</v>
      </c>
      <c r="M14" s="352">
        <f>'[1]План 2025'!$K9</f>
        <v>0</v>
      </c>
      <c r="N14" s="355">
        <f t="shared" ref="N14:N45" si="0">J14-D14</f>
        <v>0</v>
      </c>
      <c r="O14" s="356">
        <f t="shared" ref="O14:O45" si="1">K14-E14</f>
        <v>0</v>
      </c>
      <c r="P14" s="313">
        <f t="shared" ref="P14:P45" si="2">L14-F14</f>
        <v>0</v>
      </c>
      <c r="Q14" s="314">
        <f t="shared" ref="Q14:Q45" si="3">M14-G14</f>
        <v>0</v>
      </c>
      <c r="R14" s="332"/>
      <c r="S14" s="285"/>
      <c r="T14" s="275"/>
      <c r="U14" s="285"/>
      <c r="V14" s="306"/>
      <c r="W14" s="124"/>
      <c r="X14" s="285"/>
      <c r="Y14" s="275"/>
      <c r="Z14" s="285"/>
      <c r="AA14" s="273">
        <f>'[1]План 2025'!$N9+'[1]План 2025'!$P9+'[1]План 2025'!$R9</f>
        <v>13716</v>
      </c>
      <c r="AB14" s="280">
        <f>'[1]План 2025'!$O9+'[1]План 2025'!$Q9+'[1]План 2025'!$S9</f>
        <v>42019.520000000004</v>
      </c>
      <c r="AC14" s="146">
        <f>'[2]СВОД по МО'!$FO16</f>
        <v>4483</v>
      </c>
      <c r="AD14" s="146">
        <f>'[2]СВОД по МО'!$FR16</f>
        <v>4921.9863700000005</v>
      </c>
      <c r="AE14" s="273">
        <f>'[3]План 2025'!$N9+'[3]План 2025'!$P9+'[3]План 2025'!$R9</f>
        <v>13716</v>
      </c>
      <c r="AF14" s="280">
        <f>'[3]План 2025'!$O9+'[3]План 2025'!$Q9+'[3]План 2025'!$S9</f>
        <v>42019.520000000004</v>
      </c>
      <c r="AG14" s="279">
        <f t="shared" ref="AG14:AG55" si="4">AE14-AA14</f>
        <v>0</v>
      </c>
      <c r="AH14" s="282">
        <f t="shared" ref="AH14:AH56" si="5">AF14-AB14</f>
        <v>0</v>
      </c>
      <c r="AI14" s="332"/>
      <c r="AJ14" s="333"/>
      <c r="AK14" s="275"/>
      <c r="AL14" s="285"/>
      <c r="AM14" s="275"/>
      <c r="AN14" s="285"/>
      <c r="AO14" s="275"/>
      <c r="AP14" s="285"/>
      <c r="AQ14" s="273">
        <f>'[1]План 2025'!$T9</f>
        <v>0</v>
      </c>
      <c r="AR14" s="280">
        <f>'[1]План 2025'!$U9</f>
        <v>0</v>
      </c>
      <c r="AS14" s="146">
        <f>'[2]СВОД по МО'!$GA16</f>
        <v>0</v>
      </c>
      <c r="AT14" s="146">
        <f>'[2]СВОД по МО'!$GD16</f>
        <v>0</v>
      </c>
      <c r="AU14" s="273">
        <f>'[3]План 2025'!$T9</f>
        <v>0</v>
      </c>
      <c r="AV14" s="280">
        <f>'[3]План 2025'!$U9</f>
        <v>0</v>
      </c>
      <c r="AW14" s="279">
        <f>AU14-AQ14</f>
        <v>0</v>
      </c>
      <c r="AX14" s="282">
        <f t="shared" ref="AW14:AX45" si="6">AV14-AR14</f>
        <v>0</v>
      </c>
      <c r="AY14" s="336"/>
      <c r="AZ14" s="337"/>
      <c r="BA14" s="124"/>
      <c r="BB14" s="285"/>
      <c r="BC14" s="124"/>
      <c r="BD14" s="285"/>
      <c r="BE14" s="124"/>
      <c r="BF14" s="285"/>
      <c r="BG14" s="273">
        <f>'[1]План 2025'!$V9</f>
        <v>7832</v>
      </c>
      <c r="BH14" s="280">
        <f>'[1]План 2025'!$W9</f>
        <v>39963.65</v>
      </c>
      <c r="BI14" s="146">
        <f>'[2]СВОД по МО'!$GG16</f>
        <v>2854</v>
      </c>
      <c r="BJ14" s="146">
        <f>'[2]СВОД по МО'!$GJ16</f>
        <v>16771.897969999998</v>
      </c>
      <c r="BK14" s="273">
        <f>'[3]План 2025'!$V9</f>
        <v>7832</v>
      </c>
      <c r="BL14" s="280">
        <f>'[3]План 2025'!$W9</f>
        <v>39963.65</v>
      </c>
      <c r="BM14" s="279">
        <f t="shared" ref="BM14:BM45" si="7">BK14-BG14</f>
        <v>0</v>
      </c>
      <c r="BN14" s="282">
        <f t="shared" ref="BN14:BN45" si="8">BL14-BH14</f>
        <v>0</v>
      </c>
      <c r="BO14" s="336"/>
      <c r="BP14" s="337"/>
      <c r="BQ14" s="124"/>
      <c r="BR14" s="285"/>
      <c r="BS14" s="275"/>
      <c r="BT14" s="285"/>
      <c r="BU14" s="275"/>
      <c r="BV14" s="285"/>
      <c r="BW14" s="273">
        <f>'[1]План 2025'!$X9</f>
        <v>1976</v>
      </c>
      <c r="BX14" s="280">
        <f>'[1]План 2025'!$Y9</f>
        <v>13514.04</v>
      </c>
      <c r="BY14" s="146">
        <f>'[2]СВОД по МО'!$GP16</f>
        <v>727</v>
      </c>
      <c r="BZ14" s="146">
        <f>'[2]СВОД по МО'!$GS16</f>
        <v>5841.1878099999994</v>
      </c>
      <c r="CA14" s="273">
        <f>'[3]План 2025'!$X9</f>
        <v>1976</v>
      </c>
      <c r="CB14" s="280">
        <f>'[3]План 2025'!$Y9</f>
        <v>13514.04</v>
      </c>
      <c r="CC14" s="279">
        <f t="shared" ref="CC14:CC45" si="9">CA14-BW14</f>
        <v>0</v>
      </c>
      <c r="CD14" s="282">
        <f t="shared" ref="CD14:CD45" si="10">CB14-BX14</f>
        <v>0</v>
      </c>
      <c r="CE14" s="275"/>
      <c r="CF14" s="285"/>
      <c r="CG14" s="124"/>
      <c r="CH14" s="285"/>
      <c r="CI14" s="275"/>
      <c r="CJ14" s="285"/>
      <c r="CK14" s="280"/>
      <c r="CL14" s="275"/>
      <c r="CM14" s="285"/>
      <c r="CN14" s="273">
        <f>'[1]План 2025'!$AB9</f>
        <v>7120</v>
      </c>
      <c r="CO14" s="285">
        <f>'[1]План 2025'!$AC9</f>
        <v>49057.62717</v>
      </c>
      <c r="CP14" s="146">
        <f>'[2]СВОД по МО'!$HA16</f>
        <v>2662</v>
      </c>
      <c r="CQ14" s="146">
        <f>'[2]СВОД по МО'!$HD16</f>
        <v>8264.85527</v>
      </c>
      <c r="CR14" s="273">
        <f>'[3]План 2025'!$AB9</f>
        <v>7120</v>
      </c>
      <c r="CS14" s="285">
        <f>'[3]План 2025'!$AC9</f>
        <v>49057.62717</v>
      </c>
      <c r="CT14" s="279">
        <f t="shared" ref="CT14:CT45" si="11">CR14-CN14</f>
        <v>0</v>
      </c>
      <c r="CU14" s="282">
        <f t="shared" ref="CU14:CU45" si="12">CS14-CO14</f>
        <v>0</v>
      </c>
      <c r="CV14" s="276"/>
      <c r="CW14" s="157"/>
      <c r="CX14" s="275"/>
      <c r="CY14" s="285"/>
      <c r="CZ14" s="275"/>
      <c r="DA14" s="285"/>
      <c r="DC14" s="35"/>
    </row>
    <row r="15" spans="1:107" ht="18" x14ac:dyDescent="0.35">
      <c r="A15" s="122">
        <v>2</v>
      </c>
      <c r="B15" s="122" t="str">
        <f>'Скорая медицинская помощь'!B15</f>
        <v>410002</v>
      </c>
      <c r="C15" s="270" t="str">
        <f>'Скорая медицинская помощь'!C15</f>
        <v>ГБУЗ ККДБ</v>
      </c>
      <c r="D15" s="357">
        <f>'[1]План 2025'!$F10+'[4]План 2025'!$H10+'[4]План 2025'!$L10</f>
        <v>0</v>
      </c>
      <c r="E15" s="358">
        <f>'[1]План 2025'!$G10+'[4]План 2025'!$I10+'[4]План 2025'!$M10</f>
        <v>0</v>
      </c>
      <c r="F15" s="357">
        <f>'[1]План 2025'!$J10</f>
        <v>0</v>
      </c>
      <c r="G15" s="358">
        <f>'[1]План 2025'!$K10</f>
        <v>0</v>
      </c>
      <c r="H15" s="12">
        <f>'[2]СВОД по МО'!$FA17</f>
        <v>0</v>
      </c>
      <c r="I15" s="12">
        <f>'[2]СВОД по МО'!$FD17</f>
        <v>0</v>
      </c>
      <c r="J15" s="357">
        <f>'[1]План 2025'!$F10+'[1]План 2025'!$H10+'[1]План 2025'!$L10</f>
        <v>0</v>
      </c>
      <c r="K15" s="360">
        <f>'[1]План 2025'!$G10+'[1]План 2025'!$I10+'[1]План 2025'!$M10</f>
        <v>0</v>
      </c>
      <c r="L15" s="357">
        <f>'[1]План 2025'!$J10</f>
        <v>0</v>
      </c>
      <c r="M15" s="358">
        <f>'[1]План 2025'!$K10</f>
        <v>0</v>
      </c>
      <c r="N15" s="355">
        <f t="shared" si="0"/>
        <v>0</v>
      </c>
      <c r="O15" s="356">
        <f t="shared" si="1"/>
        <v>0</v>
      </c>
      <c r="P15" s="313">
        <f t="shared" si="2"/>
        <v>0</v>
      </c>
      <c r="Q15" s="314">
        <f t="shared" si="3"/>
        <v>0</v>
      </c>
      <c r="R15" s="334"/>
      <c r="S15" s="157"/>
      <c r="T15" s="276"/>
      <c r="U15" s="157"/>
      <c r="V15" s="307"/>
      <c r="W15" s="125"/>
      <c r="X15" s="157"/>
      <c r="Y15" s="276"/>
      <c r="Z15" s="157"/>
      <c r="AA15" s="11">
        <f>'[1]План 2025'!$N10+'[1]План 2025'!$P10+'[1]План 2025'!$R10</f>
        <v>6067</v>
      </c>
      <c r="AB15" s="157">
        <f>'[1]План 2025'!$O10+'[1]План 2025'!$Q10+'[1]План 2025'!$S10</f>
        <v>6690.01</v>
      </c>
      <c r="AC15" s="12">
        <f>'[2]СВОД по МО'!$FO17</f>
        <v>1982</v>
      </c>
      <c r="AD15" s="12">
        <f>'[2]СВОД по МО'!$FR17</f>
        <v>2921.5533299999997</v>
      </c>
      <c r="AE15" s="11">
        <f>'[3]План 2025'!$N10+'[3]План 2025'!$P10+'[3]План 2025'!$R10</f>
        <v>6067</v>
      </c>
      <c r="AF15" s="157">
        <f>'[3]План 2025'!$O10+'[3]План 2025'!$Q10+'[3]План 2025'!$S10</f>
        <v>6690.01</v>
      </c>
      <c r="AG15" s="272">
        <f t="shared" si="4"/>
        <v>0</v>
      </c>
      <c r="AH15" s="283">
        <f t="shared" si="5"/>
        <v>0</v>
      </c>
      <c r="AI15" s="334"/>
      <c r="AJ15" s="335"/>
      <c r="AK15" s="276"/>
      <c r="AL15" s="157"/>
      <c r="AM15" s="276"/>
      <c r="AN15" s="157"/>
      <c r="AO15" s="276"/>
      <c r="AP15" s="157"/>
      <c r="AQ15" s="11">
        <f>'[1]План 2025'!$T10</f>
        <v>0</v>
      </c>
      <c r="AR15" s="157">
        <f>'[1]План 2025'!$U10</f>
        <v>0</v>
      </c>
      <c r="AS15" s="12">
        <f>'[2]СВОД по МО'!$GA17</f>
        <v>0</v>
      </c>
      <c r="AT15" s="12">
        <f>'[2]СВОД по МО'!$GD17</f>
        <v>0</v>
      </c>
      <c r="AU15" s="11">
        <f>'[3]План 2025'!$T10</f>
        <v>0</v>
      </c>
      <c r="AV15" s="157">
        <f>'[3]План 2025'!$U10</f>
        <v>0</v>
      </c>
      <c r="AW15" s="272">
        <f t="shared" si="6"/>
        <v>0</v>
      </c>
      <c r="AX15" s="283">
        <f t="shared" si="6"/>
        <v>0</v>
      </c>
      <c r="AY15" s="338"/>
      <c r="AZ15" s="339"/>
      <c r="BA15" s="125"/>
      <c r="BB15" s="157"/>
      <c r="BC15" s="125"/>
      <c r="BD15" s="157"/>
      <c r="BE15" s="125"/>
      <c r="BF15" s="157"/>
      <c r="BG15" s="11">
        <f>'[1]План 2025'!$V10</f>
        <v>4735</v>
      </c>
      <c r="BH15" s="157">
        <f>'[1]План 2025'!$W10</f>
        <v>20333.28</v>
      </c>
      <c r="BI15" s="12">
        <f>'[2]СВОД по МО'!$GG17</f>
        <v>1592</v>
      </c>
      <c r="BJ15" s="12">
        <f>'[2]СВОД по МО'!$GJ17</f>
        <v>7108.6133399999999</v>
      </c>
      <c r="BK15" s="11">
        <f>'[3]План 2025'!$V10</f>
        <v>4735</v>
      </c>
      <c r="BL15" s="157">
        <f>'[3]План 2025'!$W10</f>
        <v>20333.28</v>
      </c>
      <c r="BM15" s="272">
        <f t="shared" si="7"/>
        <v>0</v>
      </c>
      <c r="BN15" s="283">
        <f t="shared" si="8"/>
        <v>0</v>
      </c>
      <c r="BO15" s="338"/>
      <c r="BP15" s="339"/>
      <c r="BQ15" s="125"/>
      <c r="BR15" s="157"/>
      <c r="BS15" s="276"/>
      <c r="BT15" s="157"/>
      <c r="BU15" s="276"/>
      <c r="BV15" s="157"/>
      <c r="BW15" s="11">
        <f>'[1]План 2025'!$X10</f>
        <v>4683</v>
      </c>
      <c r="BX15" s="157">
        <f>'[1]План 2025'!$Y10</f>
        <v>40545.61</v>
      </c>
      <c r="BY15" s="12">
        <f>'[2]СВОД по МО'!$GP17</f>
        <v>1128</v>
      </c>
      <c r="BZ15" s="12">
        <f>'[2]СВОД по МО'!$GS17</f>
        <v>11031.056849999999</v>
      </c>
      <c r="CA15" s="11">
        <f>'[3]План 2025'!$X10</f>
        <v>4683</v>
      </c>
      <c r="CB15" s="157">
        <f>'[3]План 2025'!$Y10</f>
        <v>40545.61</v>
      </c>
      <c r="CC15" s="272">
        <f t="shared" si="9"/>
        <v>0</v>
      </c>
      <c r="CD15" s="283">
        <f t="shared" si="10"/>
        <v>0</v>
      </c>
      <c r="CE15" s="276"/>
      <c r="CF15" s="157"/>
      <c r="CG15" s="125"/>
      <c r="CH15" s="157"/>
      <c r="CI15" s="276"/>
      <c r="CJ15" s="157"/>
      <c r="CK15" s="296"/>
      <c r="CL15" s="276"/>
      <c r="CM15" s="157"/>
      <c r="CN15" s="11">
        <f>'[1]План 2025'!$AB10</f>
        <v>1473</v>
      </c>
      <c r="CO15" s="157">
        <f>'[1]План 2025'!$AC10</f>
        <v>6300.1119999999992</v>
      </c>
      <c r="CP15" s="12">
        <f>'[2]СВОД по МО'!$HA17</f>
        <v>1001</v>
      </c>
      <c r="CQ15" s="12">
        <f>'[2]СВОД по МО'!$HD17</f>
        <v>2545.4389000000001</v>
      </c>
      <c r="CR15" s="11">
        <f>'[3]План 2025'!$AB10</f>
        <v>1473</v>
      </c>
      <c r="CS15" s="157">
        <f>'[3]План 2025'!$AC10</f>
        <v>6300.1119999999992</v>
      </c>
      <c r="CT15" s="272">
        <f t="shared" si="11"/>
        <v>0</v>
      </c>
      <c r="CU15" s="283">
        <f>CS15-CO15</f>
        <v>0</v>
      </c>
      <c r="CV15" s="276"/>
      <c r="CW15" s="157"/>
      <c r="CX15" s="276"/>
      <c r="CY15" s="157"/>
      <c r="CZ15" s="276"/>
      <c r="DA15" s="157"/>
      <c r="DC15" s="35"/>
    </row>
    <row r="16" spans="1:107" ht="18" x14ac:dyDescent="0.35">
      <c r="A16" s="122">
        <v>3</v>
      </c>
      <c r="B16" s="122" t="str">
        <f>'Скорая медицинская помощь'!B16</f>
        <v>410003</v>
      </c>
      <c r="C16" s="270" t="str">
        <f>'Скорая медицинская помощь'!C16</f>
        <v>ГБУЗ ККСП</v>
      </c>
      <c r="D16" s="357">
        <f>'[1]План 2025'!$F11+'[4]План 2025'!$H11+'[4]План 2025'!$L11</f>
        <v>0</v>
      </c>
      <c r="E16" s="358">
        <f>'[1]План 2025'!$G11+'[4]План 2025'!$I11+'[4]План 2025'!$M11</f>
        <v>0</v>
      </c>
      <c r="F16" s="357">
        <f>'[1]План 2025'!$J11</f>
        <v>0</v>
      </c>
      <c r="G16" s="358">
        <f>'[1]План 2025'!$K11</f>
        <v>0</v>
      </c>
      <c r="H16" s="12">
        <f>'[2]СВОД по МО'!$FA18</f>
        <v>0</v>
      </c>
      <c r="I16" s="12">
        <f>'[2]СВОД по МО'!$FD18</f>
        <v>0</v>
      </c>
      <c r="J16" s="357">
        <f>'[1]План 2025'!$F11+'[1]План 2025'!$H11+'[1]План 2025'!$L11</f>
        <v>0</v>
      </c>
      <c r="K16" s="360">
        <f>'[1]План 2025'!$G11+'[1]План 2025'!$I11+'[1]План 2025'!$M11</f>
        <v>0</v>
      </c>
      <c r="L16" s="357">
        <f>'[1]План 2025'!$J11</f>
        <v>0</v>
      </c>
      <c r="M16" s="358">
        <f>'[1]План 2025'!$K11</f>
        <v>0</v>
      </c>
      <c r="N16" s="355">
        <f t="shared" si="0"/>
        <v>0</v>
      </c>
      <c r="O16" s="356">
        <f t="shared" si="1"/>
        <v>0</v>
      </c>
      <c r="P16" s="313">
        <f t="shared" si="2"/>
        <v>0</v>
      </c>
      <c r="Q16" s="314">
        <f t="shared" si="3"/>
        <v>0</v>
      </c>
      <c r="R16" s="334"/>
      <c r="S16" s="157"/>
      <c r="T16" s="276"/>
      <c r="U16" s="157"/>
      <c r="V16" s="307"/>
      <c r="W16" s="125"/>
      <c r="X16" s="157"/>
      <c r="Y16" s="276"/>
      <c r="Z16" s="157"/>
      <c r="AA16" s="11">
        <f>'[1]План 2025'!$N11+'[1]План 2025'!$P11+'[1]План 2025'!$R11</f>
        <v>0</v>
      </c>
      <c r="AB16" s="157">
        <f>'[1]План 2025'!$O11+'[1]План 2025'!$Q11+'[1]План 2025'!$S11</f>
        <v>0</v>
      </c>
      <c r="AC16" s="12">
        <f>'[2]СВОД по МО'!$FO18</f>
        <v>11</v>
      </c>
      <c r="AD16" s="12">
        <f>'[2]СВОД по МО'!$FR18</f>
        <v>20.744</v>
      </c>
      <c r="AE16" s="11">
        <f>'[3]План 2025'!$N11+'[3]План 2025'!$P11+'[3]План 2025'!$R11</f>
        <v>0</v>
      </c>
      <c r="AF16" s="157">
        <f>'[3]План 2025'!$O11+'[3]План 2025'!$Q11+'[3]План 2025'!$S11</f>
        <v>0</v>
      </c>
      <c r="AG16" s="272">
        <f t="shared" si="4"/>
        <v>0</v>
      </c>
      <c r="AH16" s="283">
        <f t="shared" si="5"/>
        <v>0</v>
      </c>
      <c r="AI16" s="334"/>
      <c r="AJ16" s="335"/>
      <c r="AK16" s="276"/>
      <c r="AL16" s="157"/>
      <c r="AM16" s="276"/>
      <c r="AN16" s="157"/>
      <c r="AO16" s="276"/>
      <c r="AP16" s="157"/>
      <c r="AQ16" s="11">
        <f>'[1]План 2025'!$T11</f>
        <v>0</v>
      </c>
      <c r="AR16" s="157">
        <f>'[1]План 2025'!$U11</f>
        <v>0</v>
      </c>
      <c r="AS16" s="12">
        <f>'[2]СВОД по МО'!$GA18</f>
        <v>0</v>
      </c>
      <c r="AT16" s="12">
        <f>'[2]СВОД по МО'!$GD18</f>
        <v>0</v>
      </c>
      <c r="AU16" s="11">
        <f>'[3]План 2025'!$T11</f>
        <v>0</v>
      </c>
      <c r="AV16" s="157">
        <f>'[3]План 2025'!$U11</f>
        <v>0</v>
      </c>
      <c r="AW16" s="272">
        <f t="shared" si="6"/>
        <v>0</v>
      </c>
      <c r="AX16" s="283">
        <f t="shared" si="6"/>
        <v>0</v>
      </c>
      <c r="AY16" s="338"/>
      <c r="AZ16" s="339"/>
      <c r="BA16" s="125"/>
      <c r="BB16" s="157"/>
      <c r="BC16" s="125"/>
      <c r="BD16" s="157"/>
      <c r="BE16" s="125"/>
      <c r="BF16" s="157"/>
      <c r="BG16" s="11">
        <f>'[1]План 2025'!$V11</f>
        <v>0</v>
      </c>
      <c r="BH16" s="157">
        <f>'[1]План 2025'!$W11</f>
        <v>0</v>
      </c>
      <c r="BI16" s="12">
        <f>'[2]СВОД по МО'!$GG18</f>
        <v>0</v>
      </c>
      <c r="BJ16" s="12">
        <f>'[2]СВОД по МО'!$GJ18</f>
        <v>0</v>
      </c>
      <c r="BK16" s="11">
        <f>'[3]План 2025'!$V11</f>
        <v>0</v>
      </c>
      <c r="BL16" s="157">
        <f>'[3]План 2025'!$W11</f>
        <v>0</v>
      </c>
      <c r="BM16" s="272">
        <f t="shared" si="7"/>
        <v>0</v>
      </c>
      <c r="BN16" s="283">
        <f t="shared" si="8"/>
        <v>0</v>
      </c>
      <c r="BO16" s="338"/>
      <c r="BP16" s="339"/>
      <c r="BQ16" s="125"/>
      <c r="BR16" s="157"/>
      <c r="BS16" s="276"/>
      <c r="BT16" s="157"/>
      <c r="BU16" s="276"/>
      <c r="BV16" s="157"/>
      <c r="BW16" s="11">
        <f>'[1]План 2025'!$X11</f>
        <v>13385</v>
      </c>
      <c r="BX16" s="157">
        <f>'[1]План 2025'!$Y11</f>
        <v>117788</v>
      </c>
      <c r="BY16" s="12">
        <f>'[2]СВОД по МО'!$GP18</f>
        <v>4173</v>
      </c>
      <c r="BZ16" s="12">
        <f>'[2]СВОД по МО'!$GS18</f>
        <v>35392.576000000001</v>
      </c>
      <c r="CA16" s="11">
        <f>'[3]План 2025'!$X11</f>
        <v>13385</v>
      </c>
      <c r="CB16" s="157">
        <f>'[3]План 2025'!$Y11</f>
        <v>117788</v>
      </c>
      <c r="CC16" s="272">
        <f t="shared" si="9"/>
        <v>0</v>
      </c>
      <c r="CD16" s="283">
        <f>CB16-BX16</f>
        <v>0</v>
      </c>
      <c r="CE16" s="276"/>
      <c r="CF16" s="157"/>
      <c r="CG16" s="125"/>
      <c r="CH16" s="157"/>
      <c r="CI16" s="276"/>
      <c r="CJ16" s="157"/>
      <c r="CK16" s="296"/>
      <c r="CL16" s="276"/>
      <c r="CM16" s="157"/>
      <c r="CN16" s="11">
        <f>'[1]План 2025'!$AB11</f>
        <v>0</v>
      </c>
      <c r="CO16" s="157">
        <f>'[1]План 2025'!$AC11</f>
        <v>0</v>
      </c>
      <c r="CP16" s="12">
        <f>'[2]СВОД по МО'!$HA18</f>
        <v>0</v>
      </c>
      <c r="CQ16" s="12">
        <f>'[2]СВОД по МО'!$HD18</f>
        <v>0</v>
      </c>
      <c r="CR16" s="11">
        <f>'[3]План 2025'!$AB11</f>
        <v>0</v>
      </c>
      <c r="CS16" s="157">
        <f>'[3]План 2025'!$AC11</f>
        <v>0</v>
      </c>
      <c r="CT16" s="272">
        <f t="shared" si="11"/>
        <v>0</v>
      </c>
      <c r="CU16" s="283">
        <f t="shared" si="12"/>
        <v>0</v>
      </c>
      <c r="CV16" s="276"/>
      <c r="CW16" s="157"/>
      <c r="CX16" s="276"/>
      <c r="CY16" s="157"/>
      <c r="CZ16" s="276"/>
      <c r="DA16" s="157"/>
      <c r="DC16" s="35"/>
    </row>
    <row r="17" spans="1:107" ht="18" x14ac:dyDescent="0.35">
      <c r="A17" s="122">
        <v>4</v>
      </c>
      <c r="B17" s="122" t="str">
        <f>'Скорая медицинская помощь'!B17</f>
        <v>410004</v>
      </c>
      <c r="C17" s="270" t="str">
        <f>'Скорая медицинская помощь'!C17</f>
        <v>ГБУЗ КККВД</v>
      </c>
      <c r="D17" s="357">
        <f>'[1]План 2025'!$F12+'[4]План 2025'!$H12+'[4]План 2025'!$L12</f>
        <v>0</v>
      </c>
      <c r="E17" s="358">
        <f>'[1]План 2025'!$G12+'[4]План 2025'!$I12+'[4]План 2025'!$M12</f>
        <v>0</v>
      </c>
      <c r="F17" s="357">
        <f>'[1]План 2025'!$J12</f>
        <v>0</v>
      </c>
      <c r="G17" s="358">
        <f>'[1]План 2025'!$K12</f>
        <v>0</v>
      </c>
      <c r="H17" s="12">
        <f>'[2]СВОД по МО'!$FA19</f>
        <v>0</v>
      </c>
      <c r="I17" s="12">
        <f>'[2]СВОД по МО'!$FD19</f>
        <v>0</v>
      </c>
      <c r="J17" s="357">
        <f>'[1]План 2025'!$F12+'[1]План 2025'!$H12+'[1]План 2025'!$L12</f>
        <v>0</v>
      </c>
      <c r="K17" s="360">
        <f>'[1]План 2025'!$G12+'[1]План 2025'!$I12+'[1]План 2025'!$M12</f>
        <v>0</v>
      </c>
      <c r="L17" s="357">
        <f>'[1]План 2025'!$J12</f>
        <v>0</v>
      </c>
      <c r="M17" s="358">
        <f>'[1]План 2025'!$K12</f>
        <v>0</v>
      </c>
      <c r="N17" s="355">
        <f t="shared" si="0"/>
        <v>0</v>
      </c>
      <c r="O17" s="356">
        <f t="shared" si="1"/>
        <v>0</v>
      </c>
      <c r="P17" s="313">
        <f t="shared" si="2"/>
        <v>0</v>
      </c>
      <c r="Q17" s="314">
        <f t="shared" si="3"/>
        <v>0</v>
      </c>
      <c r="R17" s="334"/>
      <c r="S17" s="157"/>
      <c r="T17" s="276"/>
      <c r="U17" s="157"/>
      <c r="V17" s="307"/>
      <c r="W17" s="125"/>
      <c r="X17" s="157"/>
      <c r="Y17" s="276"/>
      <c r="Z17" s="157"/>
      <c r="AA17" s="11">
        <f>'[1]План 2025'!$N12+'[1]План 2025'!$P12+'[1]План 2025'!$R12</f>
        <v>4147</v>
      </c>
      <c r="AB17" s="157">
        <f>'[1]План 2025'!$O12+'[1]План 2025'!$Q12+'[1]План 2025'!$S12</f>
        <v>2996.66</v>
      </c>
      <c r="AC17" s="12">
        <f>'[2]СВОД по МО'!$FO19</f>
        <v>1260</v>
      </c>
      <c r="AD17" s="12">
        <f>'[2]СВОД по МО'!$FR19</f>
        <v>910.48860000000002</v>
      </c>
      <c r="AE17" s="11">
        <f>'[3]План 2025'!$N12+'[3]План 2025'!$P12+'[3]План 2025'!$R12</f>
        <v>4147</v>
      </c>
      <c r="AF17" s="157">
        <f>'[3]План 2025'!$O12+'[3]План 2025'!$Q12+'[3]План 2025'!$S12</f>
        <v>2996.66</v>
      </c>
      <c r="AG17" s="272">
        <f t="shared" si="4"/>
        <v>0</v>
      </c>
      <c r="AH17" s="283">
        <f t="shared" si="5"/>
        <v>0</v>
      </c>
      <c r="AI17" s="334"/>
      <c r="AJ17" s="335"/>
      <c r="AK17" s="276"/>
      <c r="AL17" s="157"/>
      <c r="AM17" s="276"/>
      <c r="AN17" s="157"/>
      <c r="AO17" s="276"/>
      <c r="AP17" s="157"/>
      <c r="AQ17" s="11">
        <f>'[1]План 2025'!$T12</f>
        <v>0</v>
      </c>
      <c r="AR17" s="157">
        <f>'[1]План 2025'!$U12</f>
        <v>0</v>
      </c>
      <c r="AS17" s="12">
        <f>'[2]СВОД по МО'!$GA19</f>
        <v>0</v>
      </c>
      <c r="AT17" s="12">
        <f>'[2]СВОД по МО'!$GD19</f>
        <v>0</v>
      </c>
      <c r="AU17" s="11">
        <f>'[3]План 2025'!$T12</f>
        <v>0</v>
      </c>
      <c r="AV17" s="157">
        <f>'[3]План 2025'!$U12</f>
        <v>0</v>
      </c>
      <c r="AW17" s="272">
        <f t="shared" si="6"/>
        <v>0</v>
      </c>
      <c r="AX17" s="283">
        <f t="shared" si="6"/>
        <v>0</v>
      </c>
      <c r="AY17" s="338"/>
      <c r="AZ17" s="339"/>
      <c r="BA17" s="125"/>
      <c r="BB17" s="157"/>
      <c r="BC17" s="125"/>
      <c r="BD17" s="157"/>
      <c r="BE17" s="125"/>
      <c r="BF17" s="157"/>
      <c r="BG17" s="11">
        <f>'[1]План 2025'!$V12</f>
        <v>0</v>
      </c>
      <c r="BH17" s="157">
        <f>'[1]План 2025'!$W12</f>
        <v>0</v>
      </c>
      <c r="BI17" s="12">
        <f>'[2]СВОД по МО'!$GG19</f>
        <v>0</v>
      </c>
      <c r="BJ17" s="12">
        <f>'[2]СВОД по МО'!$GJ19</f>
        <v>0</v>
      </c>
      <c r="BK17" s="11">
        <f>'[3]План 2025'!$V12</f>
        <v>0</v>
      </c>
      <c r="BL17" s="157">
        <f>'[3]План 2025'!$W12</f>
        <v>0</v>
      </c>
      <c r="BM17" s="272">
        <f t="shared" si="7"/>
        <v>0</v>
      </c>
      <c r="BN17" s="283">
        <f t="shared" si="8"/>
        <v>0</v>
      </c>
      <c r="BO17" s="338"/>
      <c r="BP17" s="339"/>
      <c r="BQ17" s="125"/>
      <c r="BR17" s="157"/>
      <c r="BS17" s="276"/>
      <c r="BT17" s="157"/>
      <c r="BU17" s="276"/>
      <c r="BV17" s="157"/>
      <c r="BW17" s="11">
        <f>'[1]План 2025'!$X12</f>
        <v>9943</v>
      </c>
      <c r="BX17" s="157">
        <f>'[1]План 2025'!$Y12</f>
        <v>64605.84</v>
      </c>
      <c r="BY17" s="12">
        <f>'[2]СВОД по МО'!$GP19</f>
        <v>3311</v>
      </c>
      <c r="BZ17" s="12">
        <f>'[2]СВОД по МО'!$GS19</f>
        <v>21513.61982</v>
      </c>
      <c r="CA17" s="11">
        <f>'[3]План 2025'!$X12</f>
        <v>9943</v>
      </c>
      <c r="CB17" s="157">
        <f>'[3]План 2025'!$Y12</f>
        <v>64605.84</v>
      </c>
      <c r="CC17" s="272">
        <f t="shared" si="9"/>
        <v>0</v>
      </c>
      <c r="CD17" s="283">
        <f t="shared" si="10"/>
        <v>0</v>
      </c>
      <c r="CE17" s="276"/>
      <c r="CF17" s="157"/>
      <c r="CG17" s="125"/>
      <c r="CH17" s="157"/>
      <c r="CI17" s="276"/>
      <c r="CJ17" s="157"/>
      <c r="CK17" s="296"/>
      <c r="CL17" s="276"/>
      <c r="CM17" s="157"/>
      <c r="CN17" s="11">
        <f>'[1]План 2025'!$AB12</f>
        <v>0</v>
      </c>
      <c r="CO17" s="157">
        <f>'[1]План 2025'!$AC12</f>
        <v>0</v>
      </c>
      <c r="CP17" s="12">
        <f>'[2]СВОД по МО'!$HA19</f>
        <v>0</v>
      </c>
      <c r="CQ17" s="12">
        <f>'[2]СВОД по МО'!$HD19</f>
        <v>-2113.53098</v>
      </c>
      <c r="CR17" s="11">
        <f>'[3]План 2025'!$AB12</f>
        <v>0</v>
      </c>
      <c r="CS17" s="157">
        <f>'[3]План 2025'!$AC12</f>
        <v>0</v>
      </c>
      <c r="CT17" s="272">
        <f t="shared" si="11"/>
        <v>0</v>
      </c>
      <c r="CU17" s="283">
        <f t="shared" si="12"/>
        <v>0</v>
      </c>
      <c r="CV17" s="276"/>
      <c r="CW17" s="157"/>
      <c r="CX17" s="276"/>
      <c r="CY17" s="157"/>
      <c r="CZ17" s="276"/>
      <c r="DA17" s="157"/>
      <c r="DC17" s="35"/>
    </row>
    <row r="18" spans="1:107" ht="17.25" customHeight="1" x14ac:dyDescent="0.35">
      <c r="A18" s="122">
        <v>5</v>
      </c>
      <c r="B18" s="122" t="str">
        <f>'Скорая медицинская помощь'!B18</f>
        <v>410005</v>
      </c>
      <c r="C18" s="270" t="str">
        <f>'Скорая медицинская помощь'!C18</f>
        <v>ГБУЗ КККД</v>
      </c>
      <c r="D18" s="357">
        <f>'[1]План 2025'!$F13+'[4]План 2025'!$H13+'[4]План 2025'!$L13</f>
        <v>5328</v>
      </c>
      <c r="E18" s="358">
        <f>'[1]План 2025'!$G13+'[4]План 2025'!$I13+'[4]План 2025'!$M13</f>
        <v>57385.08</v>
      </c>
      <c r="F18" s="357">
        <f>'[1]План 2025'!$J13</f>
        <v>431</v>
      </c>
      <c r="G18" s="358">
        <f>'[1]План 2025'!$K13</f>
        <v>2168.29</v>
      </c>
      <c r="H18" s="12">
        <f>'[2]СВОД по МО'!$FA20</f>
        <v>1224</v>
      </c>
      <c r="I18" s="12">
        <f>'[2]СВОД по МО'!$FD20</f>
        <v>15599.04171</v>
      </c>
      <c r="J18" s="357">
        <f>'[1]План 2025'!$F13+'[1]План 2025'!$H13+'[1]План 2025'!$L13</f>
        <v>5328</v>
      </c>
      <c r="K18" s="360">
        <f>'[1]План 2025'!$G13+'[1]План 2025'!$I13+'[1]План 2025'!$M13</f>
        <v>57385.08</v>
      </c>
      <c r="L18" s="357">
        <f>'[1]План 2025'!$J13</f>
        <v>431</v>
      </c>
      <c r="M18" s="358">
        <f>'[1]План 2025'!$K13</f>
        <v>2168.29</v>
      </c>
      <c r="N18" s="355">
        <f t="shared" si="0"/>
        <v>0</v>
      </c>
      <c r="O18" s="356">
        <f t="shared" si="1"/>
        <v>0</v>
      </c>
      <c r="P18" s="313">
        <f t="shared" si="2"/>
        <v>0</v>
      </c>
      <c r="Q18" s="314">
        <f t="shared" si="3"/>
        <v>0</v>
      </c>
      <c r="R18" s="334"/>
      <c r="S18" s="157"/>
      <c r="T18" s="276"/>
      <c r="U18" s="157"/>
      <c r="V18" s="307"/>
      <c r="W18" s="125"/>
      <c r="X18" s="157"/>
      <c r="Y18" s="276"/>
      <c r="Z18" s="157"/>
      <c r="AA18" s="11">
        <f>'[1]План 2025'!$N13+'[1]План 2025'!$P13+'[1]План 2025'!$R13</f>
        <v>29001</v>
      </c>
      <c r="AB18" s="157">
        <f>'[1]План 2025'!$O13+'[1]План 2025'!$Q13+'[1]План 2025'!$S13</f>
        <v>66198.73000000001</v>
      </c>
      <c r="AC18" s="12">
        <f>'[2]СВОД по МО'!$FO20</f>
        <v>7790</v>
      </c>
      <c r="AD18" s="12">
        <f>'[2]СВОД по МО'!$FR20</f>
        <v>10890.932929999999</v>
      </c>
      <c r="AE18" s="11">
        <f>'[3]План 2025'!$N13+'[3]План 2025'!$P13+'[3]План 2025'!$R13</f>
        <v>29001</v>
      </c>
      <c r="AF18" s="157">
        <f>'[3]План 2025'!$O13+'[3]План 2025'!$Q13+'[3]План 2025'!$S13</f>
        <v>66198.73000000001</v>
      </c>
      <c r="AG18" s="272">
        <f t="shared" si="4"/>
        <v>0</v>
      </c>
      <c r="AH18" s="283">
        <f t="shared" si="5"/>
        <v>0</v>
      </c>
      <c r="AI18" s="334"/>
      <c r="AJ18" s="335"/>
      <c r="AK18" s="276"/>
      <c r="AL18" s="157"/>
      <c r="AM18" s="276"/>
      <c r="AN18" s="157"/>
      <c r="AO18" s="276"/>
      <c r="AP18" s="157"/>
      <c r="AQ18" s="11">
        <f>'[1]План 2025'!$T13</f>
        <v>7850</v>
      </c>
      <c r="AR18" s="157">
        <f>'[1]План 2025'!$U13</f>
        <v>90194.540000000008</v>
      </c>
      <c r="AS18" s="12">
        <f>'[2]СВОД по МО'!$GA20</f>
        <v>1635</v>
      </c>
      <c r="AT18" s="12">
        <f>'[2]СВОД по МО'!$GD20</f>
        <v>28299.865330000001</v>
      </c>
      <c r="AU18" s="11">
        <f>'[3]План 2025'!$T13</f>
        <v>7850</v>
      </c>
      <c r="AV18" s="157">
        <f>'[3]План 2025'!$U13</f>
        <v>90194.540000000008</v>
      </c>
      <c r="AW18" s="272">
        <f t="shared" si="6"/>
        <v>0</v>
      </c>
      <c r="AX18" s="283">
        <f t="shared" si="6"/>
        <v>0</v>
      </c>
      <c r="AY18" s="338"/>
      <c r="AZ18" s="339"/>
      <c r="BA18" s="125"/>
      <c r="BB18" s="157"/>
      <c r="BC18" s="125"/>
      <c r="BD18" s="157"/>
      <c r="BE18" s="125"/>
      <c r="BF18" s="157"/>
      <c r="BG18" s="11">
        <f>'[1]План 2025'!$V13</f>
        <v>1632</v>
      </c>
      <c r="BH18" s="157">
        <f>'[1]План 2025'!$W13</f>
        <v>6459.9400000000005</v>
      </c>
      <c r="BI18" s="12">
        <f>'[2]СВОД по МО'!$GG20</f>
        <v>582</v>
      </c>
      <c r="BJ18" s="12">
        <f>'[2]СВОД по МО'!$GJ20</f>
        <v>2284.6287000000002</v>
      </c>
      <c r="BK18" s="11">
        <f>'[3]План 2025'!$V13</f>
        <v>1632</v>
      </c>
      <c r="BL18" s="157">
        <f>'[3]План 2025'!$W13</f>
        <v>6459.9400000000005</v>
      </c>
      <c r="BM18" s="272">
        <f t="shared" si="7"/>
        <v>0</v>
      </c>
      <c r="BN18" s="283">
        <f t="shared" si="8"/>
        <v>0</v>
      </c>
      <c r="BO18" s="340"/>
      <c r="BP18" s="341"/>
      <c r="BQ18" s="125"/>
      <c r="BR18" s="157"/>
      <c r="BS18" s="276"/>
      <c r="BT18" s="157"/>
      <c r="BU18" s="276"/>
      <c r="BV18" s="157"/>
      <c r="BW18" s="11">
        <f>'[1]План 2025'!$X13</f>
        <v>10820</v>
      </c>
      <c r="BX18" s="157">
        <f>'[1]План 2025'!$Y13</f>
        <v>63439.63</v>
      </c>
      <c r="BY18" s="12">
        <f>'[2]СВОД по МО'!$GP20</f>
        <v>4420</v>
      </c>
      <c r="BZ18" s="12">
        <f>'[2]СВОД по МО'!$GS20</f>
        <v>18825.503649999999</v>
      </c>
      <c r="CA18" s="11">
        <f>'[3]План 2025'!$X13</f>
        <v>10820</v>
      </c>
      <c r="CB18" s="157">
        <f>'[3]План 2025'!$Y13</f>
        <v>63439.63</v>
      </c>
      <c r="CC18" s="272">
        <f t="shared" si="9"/>
        <v>0</v>
      </c>
      <c r="CD18" s="283">
        <f t="shared" si="10"/>
        <v>0</v>
      </c>
      <c r="CE18" s="276"/>
      <c r="CF18" s="157"/>
      <c r="CG18" s="125"/>
      <c r="CH18" s="157"/>
      <c r="CI18" s="276"/>
      <c r="CJ18" s="157"/>
      <c r="CK18" s="296"/>
      <c r="CL18" s="276"/>
      <c r="CM18" s="157"/>
      <c r="CN18" s="11">
        <f>'[1]План 2025'!$AB13</f>
        <v>3200</v>
      </c>
      <c r="CO18" s="157">
        <f>'[1]План 2025'!$AC13</f>
        <v>7271.68</v>
      </c>
      <c r="CP18" s="12">
        <f>'[2]СВОД по МО'!$HA20</f>
        <v>972</v>
      </c>
      <c r="CQ18" s="12">
        <f>'[2]СВОД по МО'!$HD20</f>
        <v>-2230.1771599999997</v>
      </c>
      <c r="CR18" s="11">
        <f>'[3]План 2025'!$AB13</f>
        <v>3200</v>
      </c>
      <c r="CS18" s="157">
        <f>'[3]План 2025'!$AC13</f>
        <v>7271.68</v>
      </c>
      <c r="CT18" s="272">
        <f t="shared" si="11"/>
        <v>0</v>
      </c>
      <c r="CU18" s="283">
        <f t="shared" si="12"/>
        <v>0</v>
      </c>
      <c r="CV18" s="276"/>
      <c r="CW18" s="157"/>
      <c r="CX18" s="276"/>
      <c r="CY18" s="157"/>
      <c r="CZ18" s="276"/>
      <c r="DA18" s="157"/>
      <c r="DC18" s="35"/>
    </row>
    <row r="19" spans="1:107" ht="17.25" customHeight="1" x14ac:dyDescent="0.35">
      <c r="A19" s="122">
        <v>6</v>
      </c>
      <c r="B19" s="122" t="str">
        <f>'Скорая медицинская помощь'!B19</f>
        <v>410006</v>
      </c>
      <c r="C19" s="270" t="str">
        <f>'Скорая медицинская помощь'!C19</f>
        <v>ГБУЗ ККОД</v>
      </c>
      <c r="D19" s="357">
        <f>'[1]План 2025'!$F14+'[4]План 2025'!$H14+'[4]План 2025'!$L14</f>
        <v>0</v>
      </c>
      <c r="E19" s="358">
        <f>'[1]План 2025'!$G14+'[4]План 2025'!$I14+'[4]План 2025'!$M14</f>
        <v>0</v>
      </c>
      <c r="F19" s="357">
        <f>'[1]План 2025'!$J14</f>
        <v>0</v>
      </c>
      <c r="G19" s="358">
        <f>'[1]План 2025'!$K14</f>
        <v>0</v>
      </c>
      <c r="H19" s="12">
        <f>'[2]СВОД по МО'!$FA21</f>
        <v>0</v>
      </c>
      <c r="I19" s="12">
        <f>'[2]СВОД по МО'!$FD21</f>
        <v>0</v>
      </c>
      <c r="J19" s="357">
        <f>'[1]План 2025'!$F14+'[1]План 2025'!$H14+'[1]План 2025'!$L14</f>
        <v>0</v>
      </c>
      <c r="K19" s="360">
        <f>'[1]План 2025'!$G14+'[1]План 2025'!$I14+'[1]План 2025'!$M14</f>
        <v>0</v>
      </c>
      <c r="L19" s="357">
        <f>'[1]План 2025'!$J14</f>
        <v>0</v>
      </c>
      <c r="M19" s="358">
        <f>'[1]План 2025'!$K14</f>
        <v>0</v>
      </c>
      <c r="N19" s="355">
        <f t="shared" si="0"/>
        <v>0</v>
      </c>
      <c r="O19" s="356">
        <f t="shared" si="1"/>
        <v>0</v>
      </c>
      <c r="P19" s="313">
        <f t="shared" si="2"/>
        <v>0</v>
      </c>
      <c r="Q19" s="314">
        <f t="shared" si="3"/>
        <v>0</v>
      </c>
      <c r="R19" s="334"/>
      <c r="S19" s="157"/>
      <c r="T19" s="276"/>
      <c r="U19" s="157"/>
      <c r="V19" s="307"/>
      <c r="W19" s="125"/>
      <c r="X19" s="157"/>
      <c r="Y19" s="276"/>
      <c r="Z19" s="157"/>
      <c r="AA19" s="11">
        <f>'[1]План 2025'!$N14+'[1]План 2025'!$P14+'[1]План 2025'!$R14</f>
        <v>13724</v>
      </c>
      <c r="AB19" s="157">
        <f>'[1]План 2025'!$O14+'[1]План 2025'!$Q14+'[1]План 2025'!$S14</f>
        <v>18101.8</v>
      </c>
      <c r="AC19" s="12">
        <f>'[2]СВОД по МО'!$FO21</f>
        <v>4922</v>
      </c>
      <c r="AD19" s="12">
        <f>'[2]СВОД по МО'!$FR21</f>
        <v>6518.4295400000001</v>
      </c>
      <c r="AE19" s="11">
        <f>'[3]План 2025'!$N14+'[3]План 2025'!$P14+'[3]План 2025'!$R14</f>
        <v>13724</v>
      </c>
      <c r="AF19" s="157">
        <f>'[3]План 2025'!$O14+'[3]План 2025'!$Q14+'[3]План 2025'!$S14</f>
        <v>18101.8</v>
      </c>
      <c r="AG19" s="272">
        <f>AE19-AA19</f>
        <v>0</v>
      </c>
      <c r="AH19" s="283">
        <f>AF19-AB19</f>
        <v>0</v>
      </c>
      <c r="AI19" s="334"/>
      <c r="AJ19" s="335"/>
      <c r="AK19" s="276"/>
      <c r="AL19" s="157"/>
      <c r="AM19" s="276"/>
      <c r="AN19" s="157"/>
      <c r="AO19" s="276"/>
      <c r="AP19" s="157"/>
      <c r="AQ19" s="11">
        <f>'[1]План 2025'!$T14</f>
        <v>6144</v>
      </c>
      <c r="AR19" s="157">
        <f>'[1]План 2025'!$U14</f>
        <v>86745.23</v>
      </c>
      <c r="AS19" s="12">
        <f>'[2]СВОД по МО'!$GA21</f>
        <v>1983</v>
      </c>
      <c r="AT19" s="12">
        <f>'[2]СВОД по МО'!$GD21</f>
        <v>27719.87803</v>
      </c>
      <c r="AU19" s="11">
        <f>'[3]План 2025'!$T14</f>
        <v>6144</v>
      </c>
      <c r="AV19" s="157">
        <f>'[3]План 2025'!$U14</f>
        <v>86745.23</v>
      </c>
      <c r="AW19" s="272">
        <f t="shared" si="6"/>
        <v>0</v>
      </c>
      <c r="AX19" s="283">
        <f t="shared" si="6"/>
        <v>0</v>
      </c>
      <c r="AY19" s="338"/>
      <c r="AZ19" s="339"/>
      <c r="BA19" s="125"/>
      <c r="BB19" s="157"/>
      <c r="BC19" s="284"/>
      <c r="BD19" s="293"/>
      <c r="BE19" s="125"/>
      <c r="BF19" s="157"/>
      <c r="BG19" s="11">
        <f>'[1]План 2025'!$V14</f>
        <v>0</v>
      </c>
      <c r="BH19" s="157">
        <f>'[1]План 2025'!$W14</f>
        <v>0</v>
      </c>
      <c r="BI19" s="12">
        <f>'[2]СВОД по МО'!$GG21</f>
        <v>0</v>
      </c>
      <c r="BJ19" s="12">
        <f>'[2]СВОД по МО'!$GJ21</f>
        <v>0</v>
      </c>
      <c r="BK19" s="11">
        <f>'[3]План 2025'!$V14</f>
        <v>0</v>
      </c>
      <c r="BL19" s="157">
        <f>'[3]План 2025'!$W14</f>
        <v>0</v>
      </c>
      <c r="BM19" s="272">
        <f t="shared" si="7"/>
        <v>0</v>
      </c>
      <c r="BN19" s="283">
        <f t="shared" si="8"/>
        <v>0</v>
      </c>
      <c r="BO19" s="338"/>
      <c r="BP19" s="339"/>
      <c r="BQ19" s="125"/>
      <c r="BR19" s="157"/>
      <c r="BS19" s="276"/>
      <c r="BT19" s="157"/>
      <c r="BU19" s="276"/>
      <c r="BV19" s="157"/>
      <c r="BW19" s="11">
        <f>'[1]План 2025'!$X14</f>
        <v>7984</v>
      </c>
      <c r="BX19" s="157">
        <f>'[1]План 2025'!$Y14</f>
        <v>72500.679999999993</v>
      </c>
      <c r="BY19" s="12">
        <f>'[2]СВОД по МО'!$GP21</f>
        <v>2795</v>
      </c>
      <c r="BZ19" s="12">
        <f>'[2]СВОД по МО'!$GS21</f>
        <v>25628.692179999998</v>
      </c>
      <c r="CA19" s="11">
        <f>'[3]План 2025'!$X14</f>
        <v>7984</v>
      </c>
      <c r="CB19" s="157">
        <f>'[3]План 2025'!$Y14</f>
        <v>72500.679999999993</v>
      </c>
      <c r="CC19" s="272">
        <f t="shared" si="9"/>
        <v>0</v>
      </c>
      <c r="CD19" s="283">
        <f>CB19-BX19</f>
        <v>0</v>
      </c>
      <c r="CE19" s="276"/>
      <c r="CF19" s="157"/>
      <c r="CG19" s="125"/>
      <c r="CH19" s="157"/>
      <c r="CI19" s="276"/>
      <c r="CJ19" s="157"/>
      <c r="CK19" s="296"/>
      <c r="CL19" s="276"/>
      <c r="CM19" s="157"/>
      <c r="CN19" s="11">
        <f>'[1]План 2025'!$AB14</f>
        <v>59524</v>
      </c>
      <c r="CO19" s="157">
        <f>'[1]План 2025'!$AC14</f>
        <v>289236.08999999997</v>
      </c>
      <c r="CP19" s="12">
        <f>'[2]СВОД по МО'!$HA21</f>
        <v>18673</v>
      </c>
      <c r="CQ19" s="12">
        <f>'[2]СВОД по МО'!$HD21</f>
        <v>85677.858070000002</v>
      </c>
      <c r="CR19" s="11">
        <f>'[3]План 2025'!$AB14</f>
        <v>59524</v>
      </c>
      <c r="CS19" s="157">
        <f>'[3]План 2025'!$AC14</f>
        <v>289236.08999999997</v>
      </c>
      <c r="CT19" s="272">
        <f t="shared" ref="CT19" si="13">CR19-CN19</f>
        <v>0</v>
      </c>
      <c r="CU19" s="283">
        <f t="shared" ref="CU19" si="14">CS19-CO19</f>
        <v>0</v>
      </c>
      <c r="CV19" s="276"/>
      <c r="CW19" s="157"/>
      <c r="CX19" s="276"/>
      <c r="CY19" s="157"/>
      <c r="CZ19" s="276"/>
      <c r="DA19" s="157"/>
      <c r="DB19" s="35"/>
      <c r="DC19" s="35"/>
    </row>
    <row r="20" spans="1:107" ht="18" x14ac:dyDescent="0.35">
      <c r="A20" s="122">
        <v>7</v>
      </c>
      <c r="B20" s="122" t="str">
        <f>'Скорая медицинская помощь'!B20</f>
        <v>410007</v>
      </c>
      <c r="C20" s="270" t="str">
        <f>'Скорая медицинская помощь'!C20</f>
        <v>ГБУЗ КОБ</v>
      </c>
      <c r="D20" s="357">
        <f>'[1]План 2025'!$F15+'[4]План 2025'!$H15+'[4]План 2025'!$L15</f>
        <v>2509</v>
      </c>
      <c r="E20" s="358">
        <f>'[1]План 2025'!$G15+'[4]План 2025'!$I15+'[4]План 2025'!$M15</f>
        <v>26818.51</v>
      </c>
      <c r="F20" s="357">
        <f>'[1]План 2025'!$J15</f>
        <v>145</v>
      </c>
      <c r="G20" s="358">
        <f>'[1]План 2025'!$K15</f>
        <v>756.61</v>
      </c>
      <c r="H20" s="12">
        <f>'[2]СВОД по МО'!$FA22</f>
        <v>994</v>
      </c>
      <c r="I20" s="12">
        <f>'[2]СВОД по МО'!$FD22</f>
        <v>10406.96153</v>
      </c>
      <c r="J20" s="357">
        <f>'[1]План 2025'!$F15+'[1]План 2025'!$H15+'[1]План 2025'!$L15</f>
        <v>2509</v>
      </c>
      <c r="K20" s="360">
        <f>'[1]План 2025'!$G15+'[1]План 2025'!$I15+'[1]План 2025'!$M15</f>
        <v>26818.51</v>
      </c>
      <c r="L20" s="357">
        <f>'[1]План 2025'!$J15</f>
        <v>145</v>
      </c>
      <c r="M20" s="358">
        <f>'[1]План 2025'!$K15</f>
        <v>756.61</v>
      </c>
      <c r="N20" s="355">
        <f t="shared" si="0"/>
        <v>0</v>
      </c>
      <c r="O20" s="356">
        <f t="shared" si="1"/>
        <v>0</v>
      </c>
      <c r="P20" s="313">
        <f t="shared" si="2"/>
        <v>0</v>
      </c>
      <c r="Q20" s="314">
        <f t="shared" si="3"/>
        <v>0</v>
      </c>
      <c r="R20" s="334"/>
      <c r="S20" s="157"/>
      <c r="T20" s="276"/>
      <c r="U20" s="157"/>
      <c r="V20" s="307"/>
      <c r="W20" s="125"/>
      <c r="X20" s="157"/>
      <c r="Y20" s="276"/>
      <c r="Z20" s="157"/>
      <c r="AA20" s="11">
        <f>'[1]План 2025'!$N15+'[1]План 2025'!$P15+'[1]План 2025'!$R15</f>
        <v>12655</v>
      </c>
      <c r="AB20" s="157">
        <f>'[1]План 2025'!$O15+'[1]План 2025'!$Q15+'[1]План 2025'!$S15</f>
        <v>91284.06</v>
      </c>
      <c r="AC20" s="12">
        <f>'[2]СВОД по МО'!$FO22</f>
        <v>5423</v>
      </c>
      <c r="AD20" s="12">
        <f>'[2]СВОД по МО'!$FR22</f>
        <v>29742.559690000002</v>
      </c>
      <c r="AE20" s="11">
        <f>'[3]План 2025'!$N15+'[3]План 2025'!$P15+'[3]План 2025'!$R15</f>
        <v>12655</v>
      </c>
      <c r="AF20" s="157">
        <f>'[3]План 2025'!$O15+'[3]План 2025'!$Q15+'[3]План 2025'!$S15</f>
        <v>91284.06</v>
      </c>
      <c r="AG20" s="272">
        <f t="shared" si="4"/>
        <v>0</v>
      </c>
      <c r="AH20" s="283">
        <f t="shared" si="5"/>
        <v>0</v>
      </c>
      <c r="AI20" s="334"/>
      <c r="AJ20" s="335"/>
      <c r="AK20" s="276"/>
      <c r="AL20" s="157"/>
      <c r="AM20" s="276"/>
      <c r="AN20" s="157"/>
      <c r="AO20" s="276"/>
      <c r="AP20" s="157"/>
      <c r="AQ20" s="11">
        <f>'[1]План 2025'!$T15</f>
        <v>717</v>
      </c>
      <c r="AR20" s="157">
        <f>'[1]План 2025'!$U15</f>
        <v>7153.6</v>
      </c>
      <c r="AS20" s="12">
        <f>'[2]СВОД по МО'!$GA22</f>
        <v>211</v>
      </c>
      <c r="AT20" s="12">
        <f>'[2]СВОД по МО'!$GD22</f>
        <v>2105.1723200000001</v>
      </c>
      <c r="AU20" s="11">
        <f>'[3]План 2025'!$T15</f>
        <v>772</v>
      </c>
      <c r="AV20" s="157">
        <f>'[3]План 2025'!$U15</f>
        <v>7702.34</v>
      </c>
      <c r="AW20" s="272">
        <f>AU20-AQ20</f>
        <v>55</v>
      </c>
      <c r="AX20" s="283">
        <f t="shared" si="6"/>
        <v>548.73999999999978</v>
      </c>
      <c r="AY20" s="338"/>
      <c r="AZ20" s="339"/>
      <c r="BA20" s="125"/>
      <c r="BB20" s="157"/>
      <c r="BC20" s="125">
        <v>55</v>
      </c>
      <c r="BD20" s="157">
        <v>548.73999999999978</v>
      </c>
      <c r="BE20" s="125"/>
      <c r="BF20" s="157"/>
      <c r="BG20" s="11">
        <f>'[1]План 2025'!$V15</f>
        <v>900</v>
      </c>
      <c r="BH20" s="157">
        <f>'[1]План 2025'!$W15</f>
        <v>3876.67</v>
      </c>
      <c r="BI20" s="12">
        <f>'[2]СВОД по МО'!$GG22</f>
        <v>186</v>
      </c>
      <c r="BJ20" s="12">
        <f>'[2]СВОД по МО'!$GJ22</f>
        <v>1292.1818000000001</v>
      </c>
      <c r="BK20" s="11">
        <f>'[3]План 2025'!$V15</f>
        <v>900</v>
      </c>
      <c r="BL20" s="157">
        <f>'[3]План 2025'!$W15</f>
        <v>3876.67</v>
      </c>
      <c r="BM20" s="272">
        <f t="shared" si="7"/>
        <v>0</v>
      </c>
      <c r="BN20" s="283">
        <f t="shared" si="8"/>
        <v>0</v>
      </c>
      <c r="BO20" s="338"/>
      <c r="BP20" s="339"/>
      <c r="BQ20" s="125"/>
      <c r="BR20" s="157"/>
      <c r="BS20" s="276"/>
      <c r="BT20" s="157"/>
      <c r="BU20" s="276"/>
      <c r="BV20" s="157"/>
      <c r="BW20" s="11">
        <f>'[1]План 2025'!$X15</f>
        <v>6517</v>
      </c>
      <c r="BX20" s="157">
        <f>'[1]План 2025'!$Y15</f>
        <v>100394.75999999998</v>
      </c>
      <c r="BY20" s="12">
        <f>'[2]СВОД по МО'!$GP22</f>
        <v>2489</v>
      </c>
      <c r="BZ20" s="12">
        <f>'[2]СВОД по МО'!$GS22</f>
        <v>35273.721569999994</v>
      </c>
      <c r="CA20" s="11">
        <f>'[3]План 2025'!$X15</f>
        <v>6517</v>
      </c>
      <c r="CB20" s="157">
        <f>'[3]План 2025'!$Y15</f>
        <v>100394.75999999998</v>
      </c>
      <c r="CC20" s="272">
        <f t="shared" si="9"/>
        <v>0</v>
      </c>
      <c r="CD20" s="283">
        <f t="shared" si="10"/>
        <v>0</v>
      </c>
      <c r="CE20" s="276"/>
      <c r="CF20" s="157"/>
      <c r="CG20" s="125"/>
      <c r="CH20" s="157"/>
      <c r="CI20" s="276"/>
      <c r="CJ20" s="157"/>
      <c r="CK20" s="296"/>
      <c r="CL20" s="276"/>
      <c r="CM20" s="157"/>
      <c r="CN20" s="11">
        <f>'[1]План 2025'!$AB15</f>
        <v>0</v>
      </c>
      <c r="CO20" s="157">
        <f>'[1]План 2025'!$AC15</f>
        <v>0</v>
      </c>
      <c r="CP20" s="12">
        <f>'[2]СВОД по МО'!$HA22</f>
        <v>0</v>
      </c>
      <c r="CQ20" s="12">
        <f>'[2]СВОД по МО'!$HD22</f>
        <v>-3445.1875899999991</v>
      </c>
      <c r="CR20" s="11">
        <f>'[3]План 2025'!$AB15</f>
        <v>0</v>
      </c>
      <c r="CS20" s="157">
        <f>'[3]План 2025'!$AC15</f>
        <v>0</v>
      </c>
      <c r="CT20" s="272">
        <f t="shared" si="11"/>
        <v>0</v>
      </c>
      <c r="CU20" s="283">
        <f t="shared" si="12"/>
        <v>0</v>
      </c>
      <c r="CV20" s="276"/>
      <c r="CW20" s="157"/>
      <c r="CX20" s="276"/>
      <c r="CY20" s="328"/>
      <c r="CZ20" s="276"/>
      <c r="DA20" s="157"/>
      <c r="DB20" s="50"/>
      <c r="DC20" s="35"/>
    </row>
    <row r="21" spans="1:107" ht="17.25" customHeight="1" x14ac:dyDescent="0.35">
      <c r="A21" s="122">
        <v>8</v>
      </c>
      <c r="B21" s="122" t="str">
        <f>'Скорая медицинская помощь'!B21</f>
        <v>410008</v>
      </c>
      <c r="C21" s="270" t="str">
        <f>'Скорая медицинская помощь'!C21</f>
        <v>ГБУЗ КК "П-К ГОРОДСКАЯ БОЛЬНИЦА № 1"</v>
      </c>
      <c r="D21" s="357">
        <f>'[1]План 2025'!$F16+'[4]План 2025'!$H16+'[4]План 2025'!$L16</f>
        <v>11842</v>
      </c>
      <c r="E21" s="358">
        <f>'[1]План 2025'!$G16+'[4]План 2025'!$I16+'[4]План 2025'!$M16</f>
        <v>127711.89000000001</v>
      </c>
      <c r="F21" s="357">
        <f>'[1]План 2025'!$J16</f>
        <v>959</v>
      </c>
      <c r="G21" s="358">
        <f>'[1]План 2025'!$K16</f>
        <v>4824.5600000000004</v>
      </c>
      <c r="H21" s="12">
        <f>'[2]СВОД по МО'!$FA23</f>
        <v>2811</v>
      </c>
      <c r="I21" s="12">
        <f>'[2]СВОД по МО'!$FD23</f>
        <v>34714.317920000001</v>
      </c>
      <c r="J21" s="357">
        <f>'[1]План 2025'!$F16+'[1]План 2025'!$H16+'[1]План 2025'!$L16</f>
        <v>11842</v>
      </c>
      <c r="K21" s="360">
        <f>'[1]План 2025'!$G16+'[1]План 2025'!$I16+'[1]План 2025'!$M16</f>
        <v>127711.89000000001</v>
      </c>
      <c r="L21" s="357">
        <f>'[1]План 2025'!$J16</f>
        <v>959</v>
      </c>
      <c r="M21" s="358">
        <f>'[1]План 2025'!$K16</f>
        <v>4824.5600000000004</v>
      </c>
      <c r="N21" s="355">
        <f t="shared" si="0"/>
        <v>0</v>
      </c>
      <c r="O21" s="356">
        <f t="shared" si="1"/>
        <v>0</v>
      </c>
      <c r="P21" s="313">
        <f t="shared" si="2"/>
        <v>0</v>
      </c>
      <c r="Q21" s="314">
        <f t="shared" si="3"/>
        <v>0</v>
      </c>
      <c r="R21" s="334"/>
      <c r="S21" s="157"/>
      <c r="T21" s="276"/>
      <c r="U21" s="157"/>
      <c r="V21" s="307"/>
      <c r="W21" s="125"/>
      <c r="X21" s="157"/>
      <c r="Y21" s="276"/>
      <c r="Z21" s="157"/>
      <c r="AA21" s="11">
        <f>'[1]План 2025'!$N16+'[1]План 2025'!$P16+'[1]План 2025'!$R16</f>
        <v>35294</v>
      </c>
      <c r="AB21" s="157">
        <f>'[1]План 2025'!$O16+'[1]План 2025'!$Q16+'[1]План 2025'!$S16</f>
        <v>36599.320000000007</v>
      </c>
      <c r="AC21" s="12">
        <f>'[2]СВОД по МО'!$FO23</f>
        <v>10640</v>
      </c>
      <c r="AD21" s="12">
        <f>'[2]СВОД по МО'!$FR23</f>
        <v>4396.5076600000002</v>
      </c>
      <c r="AE21" s="11">
        <f>'[3]План 2025'!$N16+'[3]План 2025'!$P16+'[3]План 2025'!$R16</f>
        <v>35294</v>
      </c>
      <c r="AF21" s="157">
        <f>'[3]План 2025'!$O16+'[3]План 2025'!$Q16+'[3]План 2025'!$S16</f>
        <v>36599.320000000007</v>
      </c>
      <c r="AG21" s="272">
        <f t="shared" si="4"/>
        <v>0</v>
      </c>
      <c r="AH21" s="283">
        <f t="shared" si="5"/>
        <v>0</v>
      </c>
      <c r="AI21" s="334"/>
      <c r="AJ21" s="335"/>
      <c r="AK21" s="276"/>
      <c r="AL21" s="157"/>
      <c r="AM21" s="276"/>
      <c r="AN21" s="157"/>
      <c r="AO21" s="276"/>
      <c r="AP21" s="157"/>
      <c r="AQ21" s="11">
        <f>'[1]План 2025'!$T16</f>
        <v>5112</v>
      </c>
      <c r="AR21" s="157">
        <f>'[1]План 2025'!$U16</f>
        <v>47760.26</v>
      </c>
      <c r="AS21" s="12">
        <f>'[2]СВОД по МО'!$GA23</f>
        <v>2154</v>
      </c>
      <c r="AT21" s="12">
        <f>'[2]СВОД по МО'!$GD23</f>
        <v>20946.08424</v>
      </c>
      <c r="AU21" s="11">
        <f>'[3]План 2025'!$T16</f>
        <v>6345</v>
      </c>
      <c r="AV21" s="157">
        <f>'[3]План 2025'!$U16</f>
        <v>58422.560000000005</v>
      </c>
      <c r="AW21" s="272">
        <f t="shared" si="6"/>
        <v>1233</v>
      </c>
      <c r="AX21" s="283">
        <f t="shared" si="6"/>
        <v>10662.300000000003</v>
      </c>
      <c r="AY21" s="338"/>
      <c r="AZ21" s="339"/>
      <c r="BA21" s="125"/>
      <c r="BB21" s="157"/>
      <c r="BC21" s="125">
        <v>1233</v>
      </c>
      <c r="BD21" s="157">
        <v>10662.300000000003</v>
      </c>
      <c r="BE21" s="125"/>
      <c r="BF21" s="157"/>
      <c r="BG21" s="11">
        <f>'[1]План 2025'!$V16</f>
        <v>3625</v>
      </c>
      <c r="BH21" s="157">
        <f>'[1]План 2025'!$W16</f>
        <v>14636.68</v>
      </c>
      <c r="BI21" s="12">
        <f>'[2]СВОД по МО'!$GG23</f>
        <v>1887</v>
      </c>
      <c r="BJ21" s="12">
        <f>'[2]СВОД по МО'!$GJ23</f>
        <v>7687.6491999999998</v>
      </c>
      <c r="BK21" s="11">
        <f>'[3]План 2025'!$V16</f>
        <v>3625</v>
      </c>
      <c r="BL21" s="157">
        <f>'[3]План 2025'!$W16</f>
        <v>14636.68</v>
      </c>
      <c r="BM21" s="272">
        <f t="shared" si="7"/>
        <v>0</v>
      </c>
      <c r="BN21" s="283">
        <f t="shared" si="8"/>
        <v>0</v>
      </c>
      <c r="BO21" s="338"/>
      <c r="BP21" s="339"/>
      <c r="BQ21" s="125"/>
      <c r="BR21" s="157"/>
      <c r="BS21" s="276"/>
      <c r="BT21" s="157"/>
      <c r="BU21" s="276"/>
      <c r="BV21" s="157"/>
      <c r="BW21" s="11">
        <f>'[1]План 2025'!$X16</f>
        <v>23260</v>
      </c>
      <c r="BX21" s="157">
        <f>'[1]План 2025'!$Y16</f>
        <v>70990.420000000013</v>
      </c>
      <c r="BY21" s="12">
        <f>'[2]СВОД по МО'!$GP23</f>
        <v>7975</v>
      </c>
      <c r="BZ21" s="12">
        <f>'[2]СВОД по МО'!$GS23</f>
        <v>20446.374360000002</v>
      </c>
      <c r="CA21" s="11">
        <f>'[3]План 2025'!$X16</f>
        <v>23260</v>
      </c>
      <c r="CB21" s="157">
        <f>'[3]План 2025'!$Y16</f>
        <v>70990.420000000013</v>
      </c>
      <c r="CC21" s="272">
        <f t="shared" si="9"/>
        <v>0</v>
      </c>
      <c r="CD21" s="283">
        <f t="shared" si="10"/>
        <v>0</v>
      </c>
      <c r="CE21" s="276"/>
      <c r="CF21" s="157"/>
      <c r="CG21" s="125"/>
      <c r="CH21" s="157"/>
      <c r="CI21" s="276"/>
      <c r="CJ21" s="157"/>
      <c r="CK21" s="296"/>
      <c r="CL21" s="276"/>
      <c r="CM21" s="157"/>
      <c r="CN21" s="11">
        <f>'[1]План 2025'!$AB16</f>
        <v>795</v>
      </c>
      <c r="CO21" s="157">
        <f>'[1]План 2025'!$AC16</f>
        <v>2566.79</v>
      </c>
      <c r="CP21" s="12">
        <f>'[2]СВОД по МО'!$HA23</f>
        <v>730</v>
      </c>
      <c r="CQ21" s="12">
        <f>'[2]СВОД по МО'!$HD23</f>
        <v>-16618.826220000003</v>
      </c>
      <c r="CR21" s="11">
        <f>'[3]План 2025'!$AB16</f>
        <v>795</v>
      </c>
      <c r="CS21" s="157">
        <f>'[3]План 2025'!$AC16</f>
        <v>2566.79</v>
      </c>
      <c r="CT21" s="272">
        <f>CR21-CN21</f>
        <v>0</v>
      </c>
      <c r="CU21" s="283">
        <f>CS21-CO21</f>
        <v>0</v>
      </c>
      <c r="CV21" s="276"/>
      <c r="CW21" s="157"/>
      <c r="CX21" s="276"/>
      <c r="CY21" s="157"/>
      <c r="CZ21" s="276"/>
      <c r="DA21" s="157"/>
      <c r="DC21" s="35"/>
    </row>
    <row r="22" spans="1:107" ht="18" x14ac:dyDescent="0.35">
      <c r="A22" s="122">
        <v>9</v>
      </c>
      <c r="B22" s="122" t="str">
        <f>'Скорая медицинская помощь'!B22</f>
        <v>410009</v>
      </c>
      <c r="C22" s="270" t="str">
        <f>'Скорая медицинская помощь'!C22</f>
        <v>ГБУЗ КК "П-К ГОРОДСКАЯ БОЛЬНИЦА № 2"</v>
      </c>
      <c r="D22" s="357">
        <f>'[1]План 2025'!$F17+'[4]План 2025'!$H17+'[4]План 2025'!$L17</f>
        <v>19387</v>
      </c>
      <c r="E22" s="358">
        <f>'[1]План 2025'!$G17+'[4]План 2025'!$I17+'[4]План 2025'!$M17</f>
        <v>205598.88999999998</v>
      </c>
      <c r="F22" s="357">
        <f>'[1]План 2025'!$J17</f>
        <v>1570</v>
      </c>
      <c r="G22" s="358">
        <f>'[1]План 2025'!$K17</f>
        <v>7898.4</v>
      </c>
      <c r="H22" s="12">
        <f>'[2]СВОД по МО'!$FA24</f>
        <v>3363</v>
      </c>
      <c r="I22" s="12">
        <f>'[2]СВОД по МО'!$FD24</f>
        <v>39457.390169999991</v>
      </c>
      <c r="J22" s="357">
        <f>'[1]План 2025'!$F17+'[1]План 2025'!$H17+'[1]План 2025'!$L17</f>
        <v>19387</v>
      </c>
      <c r="K22" s="360">
        <f>'[1]План 2025'!$G17+'[1]План 2025'!$I17+'[1]План 2025'!$M17</f>
        <v>205598.88999999998</v>
      </c>
      <c r="L22" s="357">
        <f>'[1]План 2025'!$J17</f>
        <v>1570</v>
      </c>
      <c r="M22" s="358">
        <f>'[1]План 2025'!$K17</f>
        <v>7898.4</v>
      </c>
      <c r="N22" s="355">
        <f t="shared" si="0"/>
        <v>0</v>
      </c>
      <c r="O22" s="356">
        <f t="shared" si="1"/>
        <v>0</v>
      </c>
      <c r="P22" s="313">
        <f t="shared" si="2"/>
        <v>0</v>
      </c>
      <c r="Q22" s="314">
        <f t="shared" si="3"/>
        <v>0</v>
      </c>
      <c r="R22" s="334"/>
      <c r="S22" s="157"/>
      <c r="T22" s="276"/>
      <c r="U22" s="157"/>
      <c r="V22" s="307"/>
      <c r="W22" s="125"/>
      <c r="X22" s="157"/>
      <c r="Y22" s="276"/>
      <c r="Z22" s="157"/>
      <c r="AA22" s="11">
        <f>'[1]План 2025'!$N17+'[1]План 2025'!$P17+'[1]План 2025'!$R17</f>
        <v>50493</v>
      </c>
      <c r="AB22" s="157">
        <f>'[1]План 2025'!$O17+'[1]План 2025'!$Q17+'[1]План 2025'!$S17</f>
        <v>61353.02</v>
      </c>
      <c r="AC22" s="12">
        <f>'[2]СВОД по МО'!$FO24</f>
        <v>15998</v>
      </c>
      <c r="AD22" s="12">
        <f>'[2]СВОД по МО'!$FR24</f>
        <v>10552.226259999998</v>
      </c>
      <c r="AE22" s="11">
        <f>'[3]План 2025'!$N17+'[3]План 2025'!$P17+'[3]План 2025'!$R17</f>
        <v>50493</v>
      </c>
      <c r="AF22" s="157">
        <f>'[3]План 2025'!$O17+'[3]План 2025'!$Q17+'[3]План 2025'!$S17</f>
        <v>61353.02</v>
      </c>
      <c r="AG22" s="272">
        <f t="shared" si="4"/>
        <v>0</v>
      </c>
      <c r="AH22" s="283">
        <f t="shared" si="5"/>
        <v>0</v>
      </c>
      <c r="AI22" s="334"/>
      <c r="AJ22" s="335"/>
      <c r="AK22" s="276"/>
      <c r="AL22" s="157"/>
      <c r="AM22" s="276"/>
      <c r="AN22" s="157"/>
      <c r="AO22" s="276"/>
      <c r="AP22" s="157"/>
      <c r="AQ22" s="11">
        <f>'[1]План 2025'!$T17</f>
        <v>6778</v>
      </c>
      <c r="AR22" s="157">
        <f>'[1]План 2025'!$U17</f>
        <v>60586.239999999998</v>
      </c>
      <c r="AS22" s="12">
        <f>'[2]СВОД по МО'!$GA24</f>
        <v>951</v>
      </c>
      <c r="AT22" s="12">
        <f>'[2]СВОД по МО'!$GD24</f>
        <v>7897.33673</v>
      </c>
      <c r="AU22" s="11">
        <f>'[3]План 2025'!$T17</f>
        <v>7736</v>
      </c>
      <c r="AV22" s="157">
        <f>'[3]План 2025'!$U17</f>
        <v>69153.240000000005</v>
      </c>
      <c r="AW22" s="272">
        <f t="shared" si="6"/>
        <v>958</v>
      </c>
      <c r="AX22" s="283">
        <f t="shared" si="6"/>
        <v>8567.0000000000073</v>
      </c>
      <c r="AY22" s="338"/>
      <c r="AZ22" s="339"/>
      <c r="BA22" s="125"/>
      <c r="BB22" s="157"/>
      <c r="BC22" s="125">
        <v>958</v>
      </c>
      <c r="BD22" s="157">
        <v>8567.0000000000073</v>
      </c>
      <c r="BE22" s="125"/>
      <c r="BF22" s="157"/>
      <c r="BG22" s="11">
        <f>'[1]План 2025'!$V17</f>
        <v>2393</v>
      </c>
      <c r="BH22" s="157">
        <f>'[1]План 2025'!$W17</f>
        <v>10102.579999999998</v>
      </c>
      <c r="BI22" s="12">
        <f>'[2]СВОД по МО'!$GG24</f>
        <v>1059</v>
      </c>
      <c r="BJ22" s="12">
        <f>'[2]СВОД по МО'!$GJ24</f>
        <v>4514.3458500000006</v>
      </c>
      <c r="BK22" s="11">
        <f>'[3]План 2025'!$V17</f>
        <v>2393</v>
      </c>
      <c r="BL22" s="157">
        <f>'[3]План 2025'!$W17</f>
        <v>10102.579999999998</v>
      </c>
      <c r="BM22" s="272">
        <f t="shared" si="7"/>
        <v>0</v>
      </c>
      <c r="BN22" s="283">
        <f>BL22-BH22</f>
        <v>0</v>
      </c>
      <c r="BO22" s="338"/>
      <c r="BP22" s="339"/>
      <c r="BQ22" s="125"/>
      <c r="BR22" s="157"/>
      <c r="BS22" s="276"/>
      <c r="BT22" s="157"/>
      <c r="BU22" s="276"/>
      <c r="BV22" s="157"/>
      <c r="BW22" s="11">
        <f>'[1]План 2025'!$X17</f>
        <v>19227</v>
      </c>
      <c r="BX22" s="157">
        <f>'[1]План 2025'!$Y17</f>
        <v>98603.550000000032</v>
      </c>
      <c r="BY22" s="12">
        <f>'[2]СВОД по МО'!$GP24</f>
        <v>5572</v>
      </c>
      <c r="BZ22" s="12">
        <f>'[2]СВОД по МО'!$GS24</f>
        <v>34766.821900000003</v>
      </c>
      <c r="CA22" s="11">
        <f>'[3]План 2025'!$X17</f>
        <v>19227</v>
      </c>
      <c r="CB22" s="157">
        <f>'[3]План 2025'!$Y17</f>
        <v>98603.550000000032</v>
      </c>
      <c r="CC22" s="272">
        <f t="shared" si="9"/>
        <v>0</v>
      </c>
      <c r="CD22" s="283">
        <f t="shared" si="10"/>
        <v>0</v>
      </c>
      <c r="CE22" s="276"/>
      <c r="CF22" s="157"/>
      <c r="CG22" s="125"/>
      <c r="CH22" s="157"/>
      <c r="CI22" s="276"/>
      <c r="CJ22" s="157"/>
      <c r="CK22" s="296"/>
      <c r="CL22" s="276"/>
      <c r="CM22" s="157"/>
      <c r="CN22" s="11">
        <f>'[1]План 2025'!$AB17</f>
        <v>4762</v>
      </c>
      <c r="CO22" s="157">
        <f>'[1]План 2025'!$AC17</f>
        <v>21713.920000000002</v>
      </c>
      <c r="CP22" s="12">
        <f>'[2]СВОД по МО'!$HA24</f>
        <v>1540</v>
      </c>
      <c r="CQ22" s="12">
        <f>'[2]СВОД по МО'!$HD24</f>
        <v>-29444.385390000003</v>
      </c>
      <c r="CR22" s="11">
        <f>'[3]План 2025'!$AB17</f>
        <v>4762</v>
      </c>
      <c r="CS22" s="157">
        <f>'[3]План 2025'!$AC17</f>
        <v>21713.920000000002</v>
      </c>
      <c r="CT22" s="272">
        <f t="shared" si="11"/>
        <v>0</v>
      </c>
      <c r="CU22" s="283">
        <f t="shared" si="12"/>
        <v>0</v>
      </c>
      <c r="CV22" s="276"/>
      <c r="CW22" s="157"/>
      <c r="CX22" s="276"/>
      <c r="CY22" s="157"/>
      <c r="CZ22" s="276"/>
      <c r="DA22" s="157"/>
      <c r="DB22" s="35"/>
      <c r="DC22" s="35"/>
    </row>
    <row r="23" spans="1:107" ht="18" x14ac:dyDescent="0.35">
      <c r="A23" s="122">
        <v>10</v>
      </c>
      <c r="B23" s="122" t="str">
        <f>'Скорая медицинская помощь'!B23</f>
        <v>410010</v>
      </c>
      <c r="C23" s="270" t="str">
        <f>'Скорая медицинская помощь'!C23</f>
        <v>ГБУЗ КК "П-К ГОРОДСКАЯ ГЕРИАТРИЧЕСКАЯ БОЛЬНИЦА"</v>
      </c>
      <c r="D23" s="357">
        <f>'[1]План 2025'!$F18+'[4]План 2025'!$H18+'[4]План 2025'!$L18</f>
        <v>0</v>
      </c>
      <c r="E23" s="358">
        <f>'[1]План 2025'!$G18+'[4]План 2025'!$I18+'[4]План 2025'!$M18</f>
        <v>0</v>
      </c>
      <c r="F23" s="357">
        <f>'[1]План 2025'!$J18</f>
        <v>0</v>
      </c>
      <c r="G23" s="358">
        <f>'[1]План 2025'!$K18</f>
        <v>0</v>
      </c>
      <c r="H23" s="12">
        <f>'[2]СВОД по МО'!$FA25</f>
        <v>0</v>
      </c>
      <c r="I23" s="12">
        <f>'[2]СВОД по МО'!$FD25</f>
        <v>0</v>
      </c>
      <c r="J23" s="357">
        <f>'[1]План 2025'!$F18+'[1]План 2025'!$H18+'[1]План 2025'!$L18</f>
        <v>0</v>
      </c>
      <c r="K23" s="360">
        <f>'[1]План 2025'!$G18+'[1]План 2025'!$I18+'[1]План 2025'!$M18</f>
        <v>0</v>
      </c>
      <c r="L23" s="357">
        <f>'[1]План 2025'!$J18</f>
        <v>0</v>
      </c>
      <c r="M23" s="358">
        <f>'[1]План 2025'!$K18</f>
        <v>0</v>
      </c>
      <c r="N23" s="355">
        <f t="shared" si="0"/>
        <v>0</v>
      </c>
      <c r="O23" s="356">
        <f t="shared" si="1"/>
        <v>0</v>
      </c>
      <c r="P23" s="313">
        <f t="shared" si="2"/>
        <v>0</v>
      </c>
      <c r="Q23" s="314">
        <f t="shared" si="3"/>
        <v>0</v>
      </c>
      <c r="R23" s="334"/>
      <c r="S23" s="157"/>
      <c r="T23" s="276"/>
      <c r="U23" s="157"/>
      <c r="V23" s="307"/>
      <c r="W23" s="125"/>
      <c r="X23" s="157"/>
      <c r="Y23" s="276"/>
      <c r="Z23" s="157"/>
      <c r="AA23" s="11">
        <f>'[1]План 2025'!$N18+'[1]План 2025'!$P18+'[1]План 2025'!$R18</f>
        <v>0</v>
      </c>
      <c r="AB23" s="157">
        <f>'[1]План 2025'!$O18+'[1]План 2025'!$Q18+'[1]План 2025'!$S18</f>
        <v>0</v>
      </c>
      <c r="AC23" s="12">
        <f>'[2]СВОД по МО'!$FO25</f>
        <v>0</v>
      </c>
      <c r="AD23" s="12">
        <f>'[2]СВОД по МО'!$FR25</f>
        <v>0</v>
      </c>
      <c r="AE23" s="11">
        <f>'[3]План 2025'!$N18+'[3]План 2025'!$P18+'[3]План 2025'!$R18</f>
        <v>0</v>
      </c>
      <c r="AF23" s="157">
        <f>'[3]План 2025'!$O18+'[3]План 2025'!$Q18+'[3]План 2025'!$S18</f>
        <v>0</v>
      </c>
      <c r="AG23" s="272">
        <f t="shared" si="4"/>
        <v>0</v>
      </c>
      <c r="AH23" s="283">
        <f t="shared" si="5"/>
        <v>0</v>
      </c>
      <c r="AI23" s="334"/>
      <c r="AJ23" s="335"/>
      <c r="AK23" s="276"/>
      <c r="AL23" s="157"/>
      <c r="AM23" s="276"/>
      <c r="AN23" s="157"/>
      <c r="AO23" s="276"/>
      <c r="AP23" s="157"/>
      <c r="AQ23" s="11">
        <f>'[1]План 2025'!$T18</f>
        <v>0</v>
      </c>
      <c r="AR23" s="157">
        <f>'[1]План 2025'!$U18</f>
        <v>0</v>
      </c>
      <c r="AS23" s="12">
        <f>'[2]СВОД по МО'!$GA25</f>
        <v>0</v>
      </c>
      <c r="AT23" s="12">
        <f>'[2]СВОД по МО'!$GD25</f>
        <v>0</v>
      </c>
      <c r="AU23" s="11">
        <f>'[3]План 2025'!$T18</f>
        <v>0</v>
      </c>
      <c r="AV23" s="157">
        <f>'[3]План 2025'!$U18</f>
        <v>0</v>
      </c>
      <c r="AW23" s="272">
        <f t="shared" si="6"/>
        <v>0</v>
      </c>
      <c r="AX23" s="283">
        <f t="shared" si="6"/>
        <v>0</v>
      </c>
      <c r="AY23" s="338"/>
      <c r="AZ23" s="339"/>
      <c r="BA23" s="125"/>
      <c r="BB23" s="157"/>
      <c r="BC23" s="125">
        <v>0</v>
      </c>
      <c r="BD23" s="157">
        <v>0</v>
      </c>
      <c r="BE23" s="125"/>
      <c r="BF23" s="157"/>
      <c r="BG23" s="11">
        <f>'[1]План 2025'!$V18</f>
        <v>0</v>
      </c>
      <c r="BH23" s="157">
        <f>'[1]План 2025'!$W18</f>
        <v>0</v>
      </c>
      <c r="BI23" s="12">
        <f>'[2]СВОД по МО'!$GG25</f>
        <v>0</v>
      </c>
      <c r="BJ23" s="12">
        <f>'[2]СВОД по МО'!$GJ25</f>
        <v>0</v>
      </c>
      <c r="BK23" s="11">
        <f>'[3]План 2025'!$V18</f>
        <v>0</v>
      </c>
      <c r="BL23" s="157">
        <f>'[3]План 2025'!$W18</f>
        <v>0</v>
      </c>
      <c r="BM23" s="272">
        <f t="shared" si="7"/>
        <v>0</v>
      </c>
      <c r="BN23" s="283">
        <f t="shared" si="8"/>
        <v>0</v>
      </c>
      <c r="BO23" s="338"/>
      <c r="BP23" s="339"/>
      <c r="BQ23" s="125"/>
      <c r="BR23" s="157"/>
      <c r="BS23" s="276"/>
      <c r="BT23" s="157"/>
      <c r="BU23" s="276"/>
      <c r="BV23" s="157"/>
      <c r="BW23" s="11">
        <f>'[1]План 2025'!$X18</f>
        <v>0</v>
      </c>
      <c r="BX23" s="157">
        <f>'[1]План 2025'!$Y18</f>
        <v>0</v>
      </c>
      <c r="BY23" s="12">
        <f>'[2]СВОД по МО'!$GP25</f>
        <v>0</v>
      </c>
      <c r="BZ23" s="12">
        <f>'[2]СВОД по МО'!$GS25</f>
        <v>0</v>
      </c>
      <c r="CA23" s="11">
        <f>'[3]План 2025'!$X18</f>
        <v>0</v>
      </c>
      <c r="CB23" s="157">
        <f>'[3]План 2025'!$Y18</f>
        <v>0</v>
      </c>
      <c r="CC23" s="272">
        <f t="shared" si="9"/>
        <v>0</v>
      </c>
      <c r="CD23" s="283">
        <f t="shared" si="10"/>
        <v>0</v>
      </c>
      <c r="CE23" s="276"/>
      <c r="CF23" s="157"/>
      <c r="CG23" s="125"/>
      <c r="CH23" s="157"/>
      <c r="CI23" s="276"/>
      <c r="CJ23" s="157"/>
      <c r="CK23" s="296"/>
      <c r="CL23" s="276"/>
      <c r="CM23" s="157"/>
      <c r="CN23" s="11">
        <f>'[1]План 2025'!$AB18</f>
        <v>0</v>
      </c>
      <c r="CO23" s="157">
        <f>'[1]План 2025'!$AC18</f>
        <v>0</v>
      </c>
      <c r="CP23" s="12">
        <f>'[2]СВОД по МО'!$HA25</f>
        <v>0</v>
      </c>
      <c r="CQ23" s="12">
        <f>'[2]СВОД по МО'!$HD25</f>
        <v>-1232.7820300000001</v>
      </c>
      <c r="CR23" s="11">
        <f>'[3]План 2025'!$AB18</f>
        <v>0</v>
      </c>
      <c r="CS23" s="157">
        <f>'[3]План 2025'!$AC18</f>
        <v>0</v>
      </c>
      <c r="CT23" s="272">
        <f>CR23-CN23</f>
        <v>0</v>
      </c>
      <c r="CU23" s="283">
        <f>CS23-CO23</f>
        <v>0</v>
      </c>
      <c r="CV23" s="276"/>
      <c r="CW23" s="157"/>
      <c r="CX23" s="276"/>
      <c r="CY23" s="157"/>
      <c r="CZ23" s="276"/>
      <c r="DA23" s="157"/>
      <c r="DC23" s="35"/>
    </row>
    <row r="24" spans="1:107" ht="18" x14ac:dyDescent="0.35">
      <c r="A24" s="122">
        <v>11</v>
      </c>
      <c r="B24" s="122" t="str">
        <f>'Скорая медицинская помощь'!B24</f>
        <v>410011</v>
      </c>
      <c r="C24" s="271" t="str">
        <f>'Скорая медицинская помощь'!C24</f>
        <v>ГБУЗ КК "П-К ГОРОДСКАЯ ПОЛИКЛИНИКА № 1"</v>
      </c>
      <c r="D24" s="357">
        <f>'[1]План 2025'!$F19+'[4]План 2025'!$H19+'[4]План 2025'!$L19</f>
        <v>27764</v>
      </c>
      <c r="E24" s="358">
        <f>'[1]План 2025'!$G19+'[4]План 2025'!$I19+'[4]План 2025'!$M19</f>
        <v>293087.86</v>
      </c>
      <c r="F24" s="357">
        <f>'[1]План 2025'!$J19</f>
        <v>2248</v>
      </c>
      <c r="G24" s="358">
        <f>'[1]План 2025'!$K19</f>
        <v>11309.3</v>
      </c>
      <c r="H24" s="12">
        <f>'[2]СВОД по МО'!$FA26</f>
        <v>2997</v>
      </c>
      <c r="I24" s="12">
        <f>'[2]СВОД по МО'!$FD26</f>
        <v>33129.358789999998</v>
      </c>
      <c r="J24" s="357">
        <f>'[1]План 2025'!$F19+'[1]План 2025'!$H19+'[1]План 2025'!$L19</f>
        <v>27764</v>
      </c>
      <c r="K24" s="360">
        <f>'[1]План 2025'!$G19+'[1]План 2025'!$I19+'[1]План 2025'!$M19</f>
        <v>293087.86</v>
      </c>
      <c r="L24" s="357">
        <f>'[1]План 2025'!$J19</f>
        <v>2248</v>
      </c>
      <c r="M24" s="358">
        <f>'[1]План 2025'!$K19</f>
        <v>11309.3</v>
      </c>
      <c r="N24" s="355">
        <f t="shared" si="0"/>
        <v>0</v>
      </c>
      <c r="O24" s="356">
        <f t="shared" si="1"/>
        <v>0</v>
      </c>
      <c r="P24" s="313">
        <f t="shared" si="2"/>
        <v>0</v>
      </c>
      <c r="Q24" s="314">
        <f t="shared" si="3"/>
        <v>0</v>
      </c>
      <c r="R24" s="334"/>
      <c r="S24" s="157"/>
      <c r="T24" s="276"/>
      <c r="U24" s="157"/>
      <c r="V24" s="307"/>
      <c r="W24" s="125"/>
      <c r="X24" s="157"/>
      <c r="Y24" s="276"/>
      <c r="Z24" s="157"/>
      <c r="AA24" s="11">
        <f>'[1]План 2025'!$N19+'[1]План 2025'!$P19+'[1]План 2025'!$R19</f>
        <v>41290</v>
      </c>
      <c r="AB24" s="157">
        <f>'[1]План 2025'!$O19+'[1]План 2025'!$Q19+'[1]План 2025'!$S19</f>
        <v>69342.27</v>
      </c>
      <c r="AC24" s="12">
        <f>'[2]СВОД по МО'!$FO26</f>
        <v>10553</v>
      </c>
      <c r="AD24" s="12">
        <f>'[2]СВОД по МО'!$FR26</f>
        <v>3277.0034299999998</v>
      </c>
      <c r="AE24" s="11">
        <f>'[3]План 2025'!$N19+'[3]План 2025'!$P19+'[3]План 2025'!$R19</f>
        <v>41290</v>
      </c>
      <c r="AF24" s="157">
        <f>'[3]План 2025'!$O19+'[3]План 2025'!$Q19+'[3]План 2025'!$S19</f>
        <v>69342.27</v>
      </c>
      <c r="AG24" s="272">
        <f t="shared" si="4"/>
        <v>0</v>
      </c>
      <c r="AH24" s="283">
        <f t="shared" si="5"/>
        <v>0</v>
      </c>
      <c r="AI24" s="334"/>
      <c r="AJ24" s="335"/>
      <c r="AK24" s="276"/>
      <c r="AL24" s="157"/>
      <c r="AM24" s="276"/>
      <c r="AN24" s="157"/>
      <c r="AO24" s="276"/>
      <c r="AP24" s="157"/>
      <c r="AQ24" s="11">
        <f>'[1]План 2025'!$T19</f>
        <v>12997</v>
      </c>
      <c r="AR24" s="157">
        <f>'[1]План 2025'!$U19</f>
        <v>116887.59</v>
      </c>
      <c r="AS24" s="12">
        <f>'[2]СВОД по МО'!$GA26</f>
        <v>1558</v>
      </c>
      <c r="AT24" s="12">
        <f>'[2]СВОД по МО'!$GD26</f>
        <v>13847.77102</v>
      </c>
      <c r="AU24" s="11">
        <f>'[3]План 2025'!$T19</f>
        <v>10735</v>
      </c>
      <c r="AV24" s="157">
        <f>'[3]План 2025'!$U19</f>
        <v>95732.14</v>
      </c>
      <c r="AW24" s="272">
        <f t="shared" si="6"/>
        <v>-2262</v>
      </c>
      <c r="AX24" s="283">
        <f t="shared" si="6"/>
        <v>-21155.449999999997</v>
      </c>
      <c r="AY24" s="338"/>
      <c r="AZ24" s="339"/>
      <c r="BA24" s="125"/>
      <c r="BB24" s="157"/>
      <c r="BC24" s="125">
        <v>-2262</v>
      </c>
      <c r="BD24" s="157">
        <v>-21155.449999999997</v>
      </c>
      <c r="BE24" s="125"/>
      <c r="BF24" s="157"/>
      <c r="BG24" s="11">
        <f>'[1]План 2025'!$V19</f>
        <v>19130</v>
      </c>
      <c r="BH24" s="157">
        <f>'[1]План 2025'!$W19</f>
        <v>88293.659999999989</v>
      </c>
      <c r="BI24" s="12">
        <f>'[2]СВОД по МО'!$GG26</f>
        <v>7602</v>
      </c>
      <c r="BJ24" s="12">
        <f>'[2]СВОД по МО'!$GJ26</f>
        <v>34516.484530000002</v>
      </c>
      <c r="BK24" s="11">
        <f>'[3]План 2025'!$V19</f>
        <v>19130</v>
      </c>
      <c r="BL24" s="157">
        <f>'[3]План 2025'!$W19</f>
        <v>88293.659999999989</v>
      </c>
      <c r="BM24" s="272">
        <f t="shared" si="7"/>
        <v>0</v>
      </c>
      <c r="BN24" s="283">
        <f t="shared" si="8"/>
        <v>0</v>
      </c>
      <c r="BO24" s="338"/>
      <c r="BP24" s="339"/>
      <c r="BQ24" s="125"/>
      <c r="BR24" s="157"/>
      <c r="BS24" s="276"/>
      <c r="BT24" s="157"/>
      <c r="BU24" s="276"/>
      <c r="BV24" s="157"/>
      <c r="BW24" s="11">
        <f>'[1]План 2025'!$X19</f>
        <v>37988</v>
      </c>
      <c r="BX24" s="157">
        <f>'[1]План 2025'!$Y19</f>
        <v>94548.53</v>
      </c>
      <c r="BY24" s="12">
        <f>'[2]СВОД по МО'!$GP26</f>
        <v>13226</v>
      </c>
      <c r="BZ24" s="12">
        <f>'[2]СВОД по МО'!$GS26</f>
        <v>27935.618829999999</v>
      </c>
      <c r="CA24" s="11">
        <f>'[3]План 2025'!$X19</f>
        <v>37988</v>
      </c>
      <c r="CB24" s="157">
        <f>'[3]План 2025'!$Y19</f>
        <v>94548.53</v>
      </c>
      <c r="CC24" s="272">
        <f t="shared" si="9"/>
        <v>0</v>
      </c>
      <c r="CD24" s="283">
        <f>CB24-BX24</f>
        <v>0</v>
      </c>
      <c r="CE24" s="276"/>
      <c r="CF24" s="157"/>
      <c r="CG24" s="125"/>
      <c r="CH24" s="157"/>
      <c r="CI24" s="276"/>
      <c r="CJ24" s="157"/>
      <c r="CK24" s="296"/>
      <c r="CL24" s="276"/>
      <c r="CM24" s="157"/>
      <c r="CN24" s="11">
        <f>'[1]План 2025'!$AB19</f>
        <v>1440</v>
      </c>
      <c r="CO24" s="157">
        <f>'[1]План 2025'!$AC19</f>
        <v>3808.91</v>
      </c>
      <c r="CP24" s="12">
        <f>'[2]СВОД по МО'!$HA26</f>
        <v>752</v>
      </c>
      <c r="CQ24" s="12">
        <f>'[2]СВОД по МО'!$HD26</f>
        <v>-17933.804510000002</v>
      </c>
      <c r="CR24" s="11">
        <f>'[3]План 2025'!$AB19</f>
        <v>1440</v>
      </c>
      <c r="CS24" s="157">
        <f>'[3]План 2025'!$AC19</f>
        <v>3808.91</v>
      </c>
      <c r="CT24" s="272">
        <f t="shared" si="11"/>
        <v>0</v>
      </c>
      <c r="CU24" s="283">
        <f t="shared" si="12"/>
        <v>0</v>
      </c>
      <c r="CV24" s="276"/>
      <c r="CW24" s="157"/>
      <c r="CX24" s="276"/>
      <c r="CY24" s="157"/>
      <c r="CZ24" s="276"/>
      <c r="DA24" s="157"/>
      <c r="DC24" s="35"/>
    </row>
    <row r="25" spans="1:107" ht="18" x14ac:dyDescent="0.35">
      <c r="A25" s="122">
        <v>12</v>
      </c>
      <c r="B25" s="122" t="str">
        <f>'Скорая медицинская помощь'!B25</f>
        <v>410012</v>
      </c>
      <c r="C25" s="270" t="str">
        <f>'Скорая медицинская помощь'!C25</f>
        <v>ГБУЗ КК П-К ГП №3</v>
      </c>
      <c r="D25" s="357">
        <f>'[1]План 2025'!$F20+'[4]План 2025'!$H20+'[4]План 2025'!$L20</f>
        <v>33912</v>
      </c>
      <c r="E25" s="358">
        <f>'[1]План 2025'!$G20+'[4]План 2025'!$I20+'[4]План 2025'!$M20</f>
        <v>358739.52</v>
      </c>
      <c r="F25" s="357">
        <f>'[1]План 2025'!$J20</f>
        <v>2746</v>
      </c>
      <c r="G25" s="358">
        <f>'[1]План 2025'!$K20</f>
        <v>13814.65</v>
      </c>
      <c r="H25" s="12">
        <f>'[2]СВОД по МО'!$FA27</f>
        <v>6062</v>
      </c>
      <c r="I25" s="12">
        <f>'[2]СВОД по МО'!$FD27</f>
        <v>73236.609680000009</v>
      </c>
      <c r="J25" s="357">
        <f>'[1]План 2025'!$F20+'[1]План 2025'!$H20+'[1]План 2025'!$L20</f>
        <v>33912</v>
      </c>
      <c r="K25" s="360">
        <f>'[1]План 2025'!$G20+'[1]План 2025'!$I20+'[1]План 2025'!$M20</f>
        <v>358739.52</v>
      </c>
      <c r="L25" s="357">
        <f>'[1]План 2025'!$J20</f>
        <v>2746</v>
      </c>
      <c r="M25" s="358">
        <f>'[1]План 2025'!$K20</f>
        <v>13814.65</v>
      </c>
      <c r="N25" s="355">
        <f t="shared" si="0"/>
        <v>0</v>
      </c>
      <c r="O25" s="356">
        <f t="shared" si="1"/>
        <v>0</v>
      </c>
      <c r="P25" s="313">
        <f t="shared" si="2"/>
        <v>0</v>
      </c>
      <c r="Q25" s="314">
        <f t="shared" si="3"/>
        <v>0</v>
      </c>
      <c r="R25" s="334"/>
      <c r="S25" s="157"/>
      <c r="T25" s="276"/>
      <c r="U25" s="157"/>
      <c r="V25" s="307"/>
      <c r="W25" s="125"/>
      <c r="X25" s="157"/>
      <c r="Y25" s="276"/>
      <c r="Z25" s="157"/>
      <c r="AA25" s="11">
        <f>'[1]План 2025'!$N20+'[1]План 2025'!$P20+'[1]План 2025'!$R20</f>
        <v>55168</v>
      </c>
      <c r="AB25" s="157">
        <f>'[1]План 2025'!$O20+'[1]План 2025'!$Q20+'[1]План 2025'!$S20</f>
        <v>89735.569999999992</v>
      </c>
      <c r="AC25" s="12">
        <f>'[2]СВОД по МО'!$FO27</f>
        <v>16979</v>
      </c>
      <c r="AD25" s="12">
        <f>'[2]СВОД по МО'!$FR27</f>
        <v>7949.8793600000008</v>
      </c>
      <c r="AE25" s="11">
        <f>'[3]План 2025'!$N20+'[3]План 2025'!$P20+'[3]План 2025'!$R20</f>
        <v>55168</v>
      </c>
      <c r="AF25" s="157">
        <f>'[3]План 2025'!$O20+'[3]План 2025'!$Q20+'[3]План 2025'!$S20</f>
        <v>89735.569999999992</v>
      </c>
      <c r="AG25" s="272">
        <f t="shared" si="4"/>
        <v>0</v>
      </c>
      <c r="AH25" s="283">
        <f t="shared" si="5"/>
        <v>0</v>
      </c>
      <c r="AI25" s="334"/>
      <c r="AJ25" s="335"/>
      <c r="AK25" s="276"/>
      <c r="AL25" s="157"/>
      <c r="AM25" s="276"/>
      <c r="AN25" s="157"/>
      <c r="AO25" s="276"/>
      <c r="AP25" s="157"/>
      <c r="AQ25" s="11">
        <f>'[1]План 2025'!$T20</f>
        <v>14116</v>
      </c>
      <c r="AR25" s="157">
        <f>'[1]План 2025'!$U20</f>
        <v>119032.65</v>
      </c>
      <c r="AS25" s="12">
        <f>'[2]СВОД по МО'!$GA27</f>
        <v>1645</v>
      </c>
      <c r="AT25" s="12">
        <f>'[2]СВОД по МО'!$GD27</f>
        <v>15588.72465</v>
      </c>
      <c r="AU25" s="11">
        <f>'[3]План 2025'!$T20</f>
        <v>11585</v>
      </c>
      <c r="AV25" s="157">
        <f>'[3]План 2025'!$U20</f>
        <v>97189.97</v>
      </c>
      <c r="AW25" s="272">
        <f t="shared" si="6"/>
        <v>-2531</v>
      </c>
      <c r="AX25" s="283">
        <f t="shared" si="6"/>
        <v>-21842.679999999993</v>
      </c>
      <c r="AY25" s="338"/>
      <c r="AZ25" s="339"/>
      <c r="BA25" s="125"/>
      <c r="BB25" s="157"/>
      <c r="BC25" s="125">
        <v>-2531</v>
      </c>
      <c r="BD25" s="157">
        <v>-21842.679999999993</v>
      </c>
      <c r="BE25" s="125"/>
      <c r="BF25" s="157"/>
      <c r="BG25" s="11">
        <f>'[1]План 2025'!$V20</f>
        <v>10828</v>
      </c>
      <c r="BH25" s="157">
        <f>'[1]План 2025'!$W20</f>
        <v>44967.49</v>
      </c>
      <c r="BI25" s="12">
        <f>'[2]СВОД по МО'!$GG27</f>
        <v>3488</v>
      </c>
      <c r="BJ25" s="12">
        <f>'[2]СВОД по МО'!$GJ27</f>
        <v>13901.000009999998</v>
      </c>
      <c r="BK25" s="11">
        <f>'[3]План 2025'!$V20</f>
        <v>10828</v>
      </c>
      <c r="BL25" s="157">
        <f>'[3]План 2025'!$W20</f>
        <v>44967.49</v>
      </c>
      <c r="BM25" s="272">
        <f>BK25-BG25</f>
        <v>0</v>
      </c>
      <c r="BN25" s="283">
        <f t="shared" si="8"/>
        <v>0</v>
      </c>
      <c r="BO25" s="338"/>
      <c r="BP25" s="339"/>
      <c r="BQ25" s="125"/>
      <c r="BR25" s="157"/>
      <c r="BS25" s="276"/>
      <c r="BT25" s="157"/>
      <c r="BU25" s="276"/>
      <c r="BV25" s="157"/>
      <c r="BW25" s="11">
        <f>'[1]План 2025'!$X20</f>
        <v>26216</v>
      </c>
      <c r="BX25" s="157">
        <f>'[1]План 2025'!$Y20</f>
        <v>102149.86000000002</v>
      </c>
      <c r="BY25" s="12">
        <f>'[2]СВОД по МО'!$GP27</f>
        <v>8278</v>
      </c>
      <c r="BZ25" s="12">
        <f>'[2]СВОД по МО'!$GS27</f>
        <v>31142.842639999995</v>
      </c>
      <c r="CA25" s="11">
        <f>'[3]План 2025'!$X20</f>
        <v>26216</v>
      </c>
      <c r="CB25" s="157">
        <f>'[3]План 2025'!$Y20</f>
        <v>102149.86000000002</v>
      </c>
      <c r="CC25" s="272">
        <f t="shared" si="9"/>
        <v>0</v>
      </c>
      <c r="CD25" s="283">
        <f t="shared" si="10"/>
        <v>0</v>
      </c>
      <c r="CE25" s="276"/>
      <c r="CF25" s="157"/>
      <c r="CG25" s="125"/>
      <c r="CH25" s="157"/>
      <c r="CI25" s="276"/>
      <c r="CJ25" s="157"/>
      <c r="CK25" s="296"/>
      <c r="CL25" s="276"/>
      <c r="CM25" s="157"/>
      <c r="CN25" s="11">
        <f>'[1]План 2025'!$AB20</f>
        <v>1554</v>
      </c>
      <c r="CO25" s="157">
        <f>'[1]План 2025'!$AC20</f>
        <v>4642.6499999999996</v>
      </c>
      <c r="CP25" s="12">
        <f>'[2]СВОД по МО'!$HA27</f>
        <v>882</v>
      </c>
      <c r="CQ25" s="12">
        <f>'[2]СВОД по МО'!$HD27</f>
        <v>-24262.330430000005</v>
      </c>
      <c r="CR25" s="11">
        <f>'[3]План 2025'!$AB20</f>
        <v>1554</v>
      </c>
      <c r="CS25" s="157">
        <f>'[3]План 2025'!$AC20</f>
        <v>4642.6499999999996</v>
      </c>
      <c r="CT25" s="272">
        <f t="shared" si="11"/>
        <v>0</v>
      </c>
      <c r="CU25" s="283">
        <f t="shared" si="12"/>
        <v>0</v>
      </c>
      <c r="CV25" s="276"/>
      <c r="CW25" s="157"/>
      <c r="CX25" s="276"/>
      <c r="CY25" s="157"/>
      <c r="CZ25" s="276"/>
      <c r="DA25" s="157"/>
      <c r="DC25" s="35"/>
    </row>
    <row r="26" spans="1:107" ht="18" x14ac:dyDescent="0.35">
      <c r="A26" s="122">
        <v>13</v>
      </c>
      <c r="B26" s="122" t="str">
        <f>'Скорая медицинская помощь'!B26</f>
        <v>410013</v>
      </c>
      <c r="C26" s="270" t="str">
        <f>'Скорая медицинская помощь'!C26</f>
        <v>ГБУЗ ККРД</v>
      </c>
      <c r="D26" s="357">
        <f>'[1]План 2025'!$F21+'[4]План 2025'!$H21+'[4]План 2025'!$L21</f>
        <v>0</v>
      </c>
      <c r="E26" s="358">
        <f>'[1]План 2025'!$G21+'[4]План 2025'!$I21+'[4]План 2025'!$M21</f>
        <v>0</v>
      </c>
      <c r="F26" s="357">
        <f>'[1]План 2025'!$J21</f>
        <v>0</v>
      </c>
      <c r="G26" s="358">
        <f>'[1]План 2025'!$K21</f>
        <v>0</v>
      </c>
      <c r="H26" s="12">
        <f>'[2]СВОД по МО'!$FA28</f>
        <v>0</v>
      </c>
      <c r="I26" s="12">
        <f>'[2]СВОД по МО'!$FD28</f>
        <v>0</v>
      </c>
      <c r="J26" s="357">
        <f>'[1]План 2025'!$F21+'[1]План 2025'!$H21+'[1]План 2025'!$L21</f>
        <v>0</v>
      </c>
      <c r="K26" s="360">
        <f>'[1]План 2025'!$G21+'[1]План 2025'!$I21+'[1]План 2025'!$M21</f>
        <v>0</v>
      </c>
      <c r="L26" s="357">
        <f>'[1]План 2025'!$J21</f>
        <v>0</v>
      </c>
      <c r="M26" s="358">
        <f>'[1]План 2025'!$K21</f>
        <v>0</v>
      </c>
      <c r="N26" s="355">
        <f t="shared" si="0"/>
        <v>0</v>
      </c>
      <c r="O26" s="356">
        <f t="shared" si="1"/>
        <v>0</v>
      </c>
      <c r="P26" s="313">
        <f t="shared" si="2"/>
        <v>0</v>
      </c>
      <c r="Q26" s="314">
        <f t="shared" si="3"/>
        <v>0</v>
      </c>
      <c r="R26" s="334"/>
      <c r="S26" s="157"/>
      <c r="T26" s="276"/>
      <c r="U26" s="157"/>
      <c r="V26" s="307"/>
      <c r="W26" s="125"/>
      <c r="X26" s="157"/>
      <c r="Y26" s="276"/>
      <c r="Z26" s="157"/>
      <c r="AA26" s="11">
        <f>'[1]План 2025'!$N21+'[1]План 2025'!$P21+'[1]План 2025'!$R21</f>
        <v>19750</v>
      </c>
      <c r="AB26" s="157">
        <f>'[1]План 2025'!$O21+'[1]План 2025'!$Q21+'[1]План 2025'!$S21</f>
        <v>22692.43</v>
      </c>
      <c r="AC26" s="12">
        <f>'[2]СВОД по МО'!$FO28</f>
        <v>5768</v>
      </c>
      <c r="AD26" s="12">
        <f>'[2]СВОД по МО'!$FR28</f>
        <v>6705.3907799999997</v>
      </c>
      <c r="AE26" s="11">
        <f>'[3]План 2025'!$N21+'[3]План 2025'!$P21+'[3]План 2025'!$R21</f>
        <v>19750</v>
      </c>
      <c r="AF26" s="157">
        <f>'[3]План 2025'!$O21+'[3]План 2025'!$Q21+'[3]План 2025'!$S21</f>
        <v>22692.43</v>
      </c>
      <c r="AG26" s="272">
        <f t="shared" si="4"/>
        <v>0</v>
      </c>
      <c r="AH26" s="283">
        <f t="shared" si="5"/>
        <v>0</v>
      </c>
      <c r="AI26" s="334"/>
      <c r="AJ26" s="335"/>
      <c r="AK26" s="276"/>
      <c r="AL26" s="157"/>
      <c r="AM26" s="276"/>
      <c r="AN26" s="157"/>
      <c r="AO26" s="276"/>
      <c r="AP26" s="157"/>
      <c r="AQ26" s="11">
        <f>'[1]План 2025'!$T21</f>
        <v>0</v>
      </c>
      <c r="AR26" s="157">
        <f>'[1]План 2025'!$U21</f>
        <v>0</v>
      </c>
      <c r="AS26" s="12">
        <f>'[2]СВОД по МО'!$GA28</f>
        <v>0</v>
      </c>
      <c r="AT26" s="12">
        <f>'[2]СВОД по МО'!$GD28</f>
        <v>0</v>
      </c>
      <c r="AU26" s="11">
        <f>'[3]План 2025'!$T21</f>
        <v>0</v>
      </c>
      <c r="AV26" s="157">
        <f>'[3]План 2025'!$U21</f>
        <v>0</v>
      </c>
      <c r="AW26" s="272">
        <f t="shared" si="6"/>
        <v>0</v>
      </c>
      <c r="AX26" s="283">
        <f t="shared" si="6"/>
        <v>0</v>
      </c>
      <c r="AY26" s="338"/>
      <c r="AZ26" s="339"/>
      <c r="BA26" s="125"/>
      <c r="BB26" s="157"/>
      <c r="BC26" s="125">
        <v>0</v>
      </c>
      <c r="BD26" s="157">
        <v>0</v>
      </c>
      <c r="BE26" s="125"/>
      <c r="BF26" s="157"/>
      <c r="BG26" s="11">
        <f>'[1]План 2025'!$V21</f>
        <v>250</v>
      </c>
      <c r="BH26" s="157">
        <f>'[1]План 2025'!$W21</f>
        <v>1100.1500000000001</v>
      </c>
      <c r="BI26" s="12">
        <f>'[2]СВОД по МО'!$GG28</f>
        <v>68</v>
      </c>
      <c r="BJ26" s="12">
        <f>'[2]СВОД по МО'!$GJ28</f>
        <v>299.24148000000002</v>
      </c>
      <c r="BK26" s="11">
        <f>'[3]План 2025'!$V21</f>
        <v>250</v>
      </c>
      <c r="BL26" s="157">
        <f>'[3]План 2025'!$W21</f>
        <v>1100.1500000000001</v>
      </c>
      <c r="BM26" s="272">
        <f t="shared" si="7"/>
        <v>0</v>
      </c>
      <c r="BN26" s="283">
        <f t="shared" si="8"/>
        <v>0</v>
      </c>
      <c r="BO26" s="338"/>
      <c r="BP26" s="339"/>
      <c r="BQ26" s="125"/>
      <c r="BR26" s="157"/>
      <c r="BS26" s="276"/>
      <c r="BT26" s="157"/>
      <c r="BU26" s="276"/>
      <c r="BV26" s="157"/>
      <c r="BW26" s="11">
        <f>'[1]План 2025'!$X21</f>
        <v>5508</v>
      </c>
      <c r="BX26" s="157">
        <f>'[1]План 2025'!$Y21</f>
        <v>52332.83</v>
      </c>
      <c r="BY26" s="12">
        <f>'[2]СВОД по МО'!$GP28</f>
        <v>2909</v>
      </c>
      <c r="BZ26" s="12">
        <f>'[2]СВОД по МО'!$GS28</f>
        <v>27639.10716</v>
      </c>
      <c r="CA26" s="11">
        <f>'[3]План 2025'!$X21</f>
        <v>5508</v>
      </c>
      <c r="CB26" s="157">
        <f>'[3]План 2025'!$Y21</f>
        <v>52332.83</v>
      </c>
      <c r="CC26" s="272">
        <f t="shared" si="9"/>
        <v>0</v>
      </c>
      <c r="CD26" s="283">
        <f t="shared" si="10"/>
        <v>0</v>
      </c>
      <c r="CE26" s="276"/>
      <c r="CF26" s="157"/>
      <c r="CG26" s="125"/>
      <c r="CH26" s="157"/>
      <c r="CI26" s="276"/>
      <c r="CJ26" s="157"/>
      <c r="CK26" s="296"/>
      <c r="CL26" s="276"/>
      <c r="CM26" s="157"/>
      <c r="CN26" s="11">
        <f>'[1]План 2025'!$AB21</f>
        <v>2000</v>
      </c>
      <c r="CO26" s="157">
        <f>'[1]План 2025'!$AC21</f>
        <v>3750</v>
      </c>
      <c r="CP26" s="12">
        <f>'[2]СВОД по МО'!$HA28</f>
        <v>763</v>
      </c>
      <c r="CQ26" s="12">
        <f>'[2]СВОД по МО'!$HD28</f>
        <v>-14445.918320000001</v>
      </c>
      <c r="CR26" s="11">
        <f>'[3]План 2025'!$AB21</f>
        <v>2000</v>
      </c>
      <c r="CS26" s="157">
        <f>'[3]План 2025'!$AC21</f>
        <v>3750</v>
      </c>
      <c r="CT26" s="272">
        <f t="shared" si="11"/>
        <v>0</v>
      </c>
      <c r="CU26" s="283">
        <f t="shared" si="12"/>
        <v>0</v>
      </c>
      <c r="CV26" s="125"/>
      <c r="CW26" s="157"/>
      <c r="CX26" s="276"/>
      <c r="CY26" s="157"/>
      <c r="CZ26" s="276"/>
      <c r="DA26" s="157"/>
      <c r="DC26" s="35"/>
    </row>
    <row r="27" spans="1:107" ht="18" x14ac:dyDescent="0.35">
      <c r="A27" s="122">
        <v>14</v>
      </c>
      <c r="B27" s="122" t="str">
        <f>'Скорая медицинская помощь'!B27</f>
        <v>410014</v>
      </c>
      <c r="C27" s="270" t="str">
        <f>'Скорая медицинская помощь'!C27</f>
        <v>ГБУЗ КК П-КГСП</v>
      </c>
      <c r="D27" s="357">
        <f>'[1]План 2025'!$F22+'[4]План 2025'!$H22+'[4]План 2025'!$L22</f>
        <v>0</v>
      </c>
      <c r="E27" s="358">
        <f>'[1]План 2025'!$G22+'[4]План 2025'!$I22+'[4]План 2025'!$M22</f>
        <v>0</v>
      </c>
      <c r="F27" s="357">
        <f>'[1]План 2025'!$J22</f>
        <v>0</v>
      </c>
      <c r="G27" s="358">
        <f>'[1]План 2025'!$K22</f>
        <v>0</v>
      </c>
      <c r="H27" s="12">
        <f>'[2]СВОД по МО'!$FA29</f>
        <v>0</v>
      </c>
      <c r="I27" s="12">
        <f>'[2]СВОД по МО'!$FD29</f>
        <v>0</v>
      </c>
      <c r="J27" s="357">
        <f>'[1]План 2025'!$F22+'[1]План 2025'!$H22+'[1]План 2025'!$L22</f>
        <v>0</v>
      </c>
      <c r="K27" s="360">
        <f>'[1]План 2025'!$G22+'[1]План 2025'!$I22+'[1]План 2025'!$M22</f>
        <v>0</v>
      </c>
      <c r="L27" s="357">
        <f>'[1]План 2025'!$J22</f>
        <v>0</v>
      </c>
      <c r="M27" s="358">
        <f>'[1]План 2025'!$K22</f>
        <v>0</v>
      </c>
      <c r="N27" s="355">
        <f t="shared" si="0"/>
        <v>0</v>
      </c>
      <c r="O27" s="356">
        <f t="shared" si="1"/>
        <v>0</v>
      </c>
      <c r="P27" s="313">
        <f t="shared" si="2"/>
        <v>0</v>
      </c>
      <c r="Q27" s="314">
        <f t="shared" si="3"/>
        <v>0</v>
      </c>
      <c r="R27" s="334"/>
      <c r="S27" s="157"/>
      <c r="T27" s="276"/>
      <c r="U27" s="157"/>
      <c r="V27" s="307"/>
      <c r="W27" s="125"/>
      <c r="X27" s="157"/>
      <c r="Y27" s="276"/>
      <c r="Z27" s="157"/>
      <c r="AA27" s="11">
        <f>'[1]План 2025'!$N22+'[1]План 2025'!$P22+'[1]План 2025'!$R22</f>
        <v>500</v>
      </c>
      <c r="AB27" s="157">
        <f>'[1]План 2025'!$O22+'[1]План 2025'!$Q22+'[1]План 2025'!$S22</f>
        <v>338.34</v>
      </c>
      <c r="AC27" s="12">
        <f>'[2]СВОД по МО'!$FO29</f>
        <v>66</v>
      </c>
      <c r="AD27" s="12">
        <f>'[2]СВОД по МО'!$FR29</f>
        <v>50.685479999999998</v>
      </c>
      <c r="AE27" s="11">
        <f>'[3]План 2025'!$N22+'[3]План 2025'!$P22+'[3]План 2025'!$R22</f>
        <v>500</v>
      </c>
      <c r="AF27" s="157">
        <f>'[3]План 2025'!$O22+'[3]План 2025'!$Q22+'[3]План 2025'!$S22</f>
        <v>338.34</v>
      </c>
      <c r="AG27" s="272">
        <f t="shared" si="4"/>
        <v>0</v>
      </c>
      <c r="AH27" s="283">
        <f t="shared" si="5"/>
        <v>0</v>
      </c>
      <c r="AI27" s="334"/>
      <c r="AJ27" s="335"/>
      <c r="AK27" s="276"/>
      <c r="AL27" s="157"/>
      <c r="AM27" s="276"/>
      <c r="AN27" s="157"/>
      <c r="AO27" s="276"/>
      <c r="AP27" s="157"/>
      <c r="AQ27" s="11">
        <f>'[1]План 2025'!$T22</f>
        <v>0</v>
      </c>
      <c r="AR27" s="157">
        <f>'[1]План 2025'!$U22</f>
        <v>0</v>
      </c>
      <c r="AS27" s="12">
        <f>'[2]СВОД по МО'!$GA29</f>
        <v>0</v>
      </c>
      <c r="AT27" s="12">
        <f>'[2]СВОД по МО'!$GD29</f>
        <v>0</v>
      </c>
      <c r="AU27" s="11">
        <f>'[3]План 2025'!$T22</f>
        <v>0</v>
      </c>
      <c r="AV27" s="157">
        <f>'[3]План 2025'!$U22</f>
        <v>0</v>
      </c>
      <c r="AW27" s="272">
        <f t="shared" si="6"/>
        <v>0</v>
      </c>
      <c r="AX27" s="283">
        <f t="shared" si="6"/>
        <v>0</v>
      </c>
      <c r="AY27" s="338"/>
      <c r="AZ27" s="339"/>
      <c r="BA27" s="125"/>
      <c r="BB27" s="157"/>
      <c r="BC27" s="125">
        <v>0</v>
      </c>
      <c r="BD27" s="157">
        <v>0</v>
      </c>
      <c r="BE27" s="125"/>
      <c r="BF27" s="157"/>
      <c r="BG27" s="11">
        <f>'[1]План 2025'!$V22</f>
        <v>7149</v>
      </c>
      <c r="BH27" s="157">
        <f>'[1]План 2025'!$W22</f>
        <v>16570.599999999999</v>
      </c>
      <c r="BI27" s="12">
        <f>'[2]СВОД по МО'!$GG29</f>
        <v>1727</v>
      </c>
      <c r="BJ27" s="12">
        <f>'[2]СВОД по МО'!$GJ29</f>
        <v>4009.9497000000001</v>
      </c>
      <c r="BK27" s="11">
        <f>'[3]План 2025'!$V22</f>
        <v>7149</v>
      </c>
      <c r="BL27" s="157">
        <f>'[3]План 2025'!$W22</f>
        <v>16570.599999999999</v>
      </c>
      <c r="BM27" s="272">
        <f t="shared" si="7"/>
        <v>0</v>
      </c>
      <c r="BN27" s="283">
        <f t="shared" si="8"/>
        <v>0</v>
      </c>
      <c r="BO27" s="340"/>
      <c r="BP27" s="341"/>
      <c r="BQ27" s="125"/>
      <c r="BR27" s="157"/>
      <c r="BS27" s="276"/>
      <c r="BT27" s="157"/>
      <c r="BU27" s="276"/>
      <c r="BV27" s="157"/>
      <c r="BW27" s="11">
        <f>'[1]План 2025'!$X22</f>
        <v>16900</v>
      </c>
      <c r="BX27" s="157">
        <f>'[1]План 2025'!$Y22</f>
        <v>121680</v>
      </c>
      <c r="BY27" s="12">
        <f>'[2]СВОД по МО'!$GP29</f>
        <v>6783</v>
      </c>
      <c r="BZ27" s="12">
        <f>'[2]СВОД по МО'!$GS29</f>
        <v>47875.509919999997</v>
      </c>
      <c r="CA27" s="11">
        <f>'[3]План 2025'!$X22</f>
        <v>16900</v>
      </c>
      <c r="CB27" s="157">
        <f>'[3]План 2025'!$Y22</f>
        <v>121680</v>
      </c>
      <c r="CC27" s="272">
        <f t="shared" si="9"/>
        <v>0</v>
      </c>
      <c r="CD27" s="283">
        <f t="shared" si="10"/>
        <v>0</v>
      </c>
      <c r="CE27" s="276"/>
      <c r="CF27" s="157"/>
      <c r="CG27" s="125"/>
      <c r="CH27" s="157"/>
      <c r="CI27" s="276"/>
      <c r="CJ27" s="157"/>
      <c r="CK27" s="296"/>
      <c r="CL27" s="276"/>
      <c r="CM27" s="157"/>
      <c r="CN27" s="11">
        <f>'[1]План 2025'!$AB22</f>
        <v>0</v>
      </c>
      <c r="CO27" s="157">
        <f>'[1]План 2025'!$AC22</f>
        <v>0</v>
      </c>
      <c r="CP27" s="12">
        <f>'[2]СВОД по МО'!$HA29</f>
        <v>0</v>
      </c>
      <c r="CQ27" s="12">
        <f>'[2]СВОД по МО'!$HD29</f>
        <v>0</v>
      </c>
      <c r="CR27" s="11">
        <f>'[3]План 2025'!$AB22</f>
        <v>0</v>
      </c>
      <c r="CS27" s="157">
        <f>'[3]План 2025'!$AC22</f>
        <v>0</v>
      </c>
      <c r="CT27" s="272">
        <f t="shared" si="11"/>
        <v>0</v>
      </c>
      <c r="CU27" s="283">
        <f t="shared" si="12"/>
        <v>0</v>
      </c>
      <c r="CV27" s="276"/>
      <c r="CW27" s="157"/>
      <c r="CX27" s="276"/>
      <c r="CY27" s="157"/>
      <c r="CZ27" s="276"/>
      <c r="DA27" s="157"/>
      <c r="DB27" s="50"/>
      <c r="DC27" s="35"/>
    </row>
    <row r="28" spans="1:107" ht="18" x14ac:dyDescent="0.35">
      <c r="A28" s="122">
        <v>15</v>
      </c>
      <c r="B28" s="122" t="str">
        <f>'Скорая медицинская помощь'!B28</f>
        <v>410015</v>
      </c>
      <c r="C28" s="270" t="str">
        <f>'Скорая медицинская помощь'!C28</f>
        <v>ГБУЗ КК П-К ГДП №1</v>
      </c>
      <c r="D28" s="357">
        <f>'[1]План 2025'!$F23+'[4]План 2025'!$H23+'[4]План 2025'!$L23</f>
        <v>29792</v>
      </c>
      <c r="E28" s="358">
        <f>'[1]План 2025'!$G23+'[4]План 2025'!$I23+'[4]План 2025'!$M23</f>
        <v>258125.55000000002</v>
      </c>
      <c r="F28" s="357">
        <f>'[1]План 2025'!$J23</f>
        <v>0</v>
      </c>
      <c r="G28" s="358">
        <f>'[1]План 2025'!$K23</f>
        <v>0</v>
      </c>
      <c r="H28" s="12">
        <f>'[2]СВОД по МО'!$FA30</f>
        <v>14461</v>
      </c>
      <c r="I28" s="12">
        <f>'[2]СВОД по МО'!$FD30</f>
        <v>144615.99170000001</v>
      </c>
      <c r="J28" s="357">
        <f>'[1]План 2025'!$F23+'[1]План 2025'!$H23+'[1]План 2025'!$L23</f>
        <v>29792</v>
      </c>
      <c r="K28" s="360">
        <f>'[1]План 2025'!$G23+'[1]План 2025'!$I23+'[1]План 2025'!$M23</f>
        <v>258125.55000000002</v>
      </c>
      <c r="L28" s="357">
        <f>'[1]План 2025'!$J23</f>
        <v>0</v>
      </c>
      <c r="M28" s="358">
        <f>'[1]План 2025'!$K23</f>
        <v>0</v>
      </c>
      <c r="N28" s="355">
        <f t="shared" si="0"/>
        <v>0</v>
      </c>
      <c r="O28" s="356">
        <f t="shared" si="1"/>
        <v>0</v>
      </c>
      <c r="P28" s="313">
        <f t="shared" si="2"/>
        <v>0</v>
      </c>
      <c r="Q28" s="314">
        <f t="shared" si="3"/>
        <v>0</v>
      </c>
      <c r="R28" s="334"/>
      <c r="S28" s="157"/>
      <c r="T28" s="276"/>
      <c r="U28" s="157"/>
      <c r="V28" s="307"/>
      <c r="W28" s="125"/>
      <c r="X28" s="157"/>
      <c r="Y28" s="276"/>
      <c r="Z28" s="157"/>
      <c r="AA28" s="11">
        <f>'[1]План 2025'!$N23+'[1]План 2025'!$P23+'[1]План 2025'!$R23</f>
        <v>144605</v>
      </c>
      <c r="AB28" s="157">
        <f>'[1]План 2025'!$O23+'[1]План 2025'!$Q23+'[1]План 2025'!$S23</f>
        <v>149084.06999999995</v>
      </c>
      <c r="AC28" s="12">
        <f>'[2]СВОД по МО'!$FO30</f>
        <v>46275</v>
      </c>
      <c r="AD28" s="12">
        <f>'[2]СВОД по МО'!$FR30</f>
        <v>48403.358160000003</v>
      </c>
      <c r="AE28" s="11">
        <f>'[3]План 2025'!$N23+'[3]План 2025'!$P23+'[3]План 2025'!$R23</f>
        <v>144605</v>
      </c>
      <c r="AF28" s="157">
        <f>'[3]План 2025'!$O23+'[3]План 2025'!$Q23+'[3]План 2025'!$S23</f>
        <v>149084.06999999995</v>
      </c>
      <c r="AG28" s="272">
        <f t="shared" si="4"/>
        <v>0</v>
      </c>
      <c r="AH28" s="283">
        <f t="shared" si="5"/>
        <v>0</v>
      </c>
      <c r="AI28" s="334"/>
      <c r="AJ28" s="335"/>
      <c r="AK28" s="276"/>
      <c r="AL28" s="157"/>
      <c r="AM28" s="276"/>
      <c r="AN28" s="157"/>
      <c r="AO28" s="276"/>
      <c r="AP28" s="157"/>
      <c r="AQ28" s="11">
        <f>'[1]План 2025'!$T23</f>
        <v>70</v>
      </c>
      <c r="AR28" s="157">
        <f>'[1]План 2025'!$U23</f>
        <v>722.37</v>
      </c>
      <c r="AS28" s="12">
        <f>'[2]СВОД по МО'!$GA30</f>
        <v>0</v>
      </c>
      <c r="AT28" s="12">
        <f>'[2]СВОД по МО'!$GD30</f>
        <v>0</v>
      </c>
      <c r="AU28" s="11">
        <f>'[3]План 2025'!$T23</f>
        <v>70</v>
      </c>
      <c r="AV28" s="157">
        <f>'[3]План 2025'!$U23</f>
        <v>722.37</v>
      </c>
      <c r="AW28" s="272">
        <f t="shared" si="6"/>
        <v>0</v>
      </c>
      <c r="AX28" s="283">
        <f t="shared" si="6"/>
        <v>0</v>
      </c>
      <c r="AY28" s="338"/>
      <c r="AZ28" s="339"/>
      <c r="BA28" s="125"/>
      <c r="BB28" s="157"/>
      <c r="BC28" s="125">
        <v>0</v>
      </c>
      <c r="BD28" s="157">
        <v>0</v>
      </c>
      <c r="BE28" s="125"/>
      <c r="BF28" s="157"/>
      <c r="BG28" s="11">
        <f>'[1]План 2025'!$V23</f>
        <v>36286</v>
      </c>
      <c r="BH28" s="157">
        <f>'[1]План 2025'!$W23</f>
        <v>150691.76999999999</v>
      </c>
      <c r="BI28" s="12">
        <f>'[2]СВОД по МО'!$GG30</f>
        <v>13763</v>
      </c>
      <c r="BJ28" s="12">
        <f>'[2]СВОД по МО'!$GJ30</f>
        <v>57156.225069999993</v>
      </c>
      <c r="BK28" s="11">
        <f>'[3]План 2025'!$V23</f>
        <v>36286</v>
      </c>
      <c r="BL28" s="157">
        <f>'[3]План 2025'!$W23</f>
        <v>150691.76999999999</v>
      </c>
      <c r="BM28" s="272">
        <f t="shared" si="7"/>
        <v>0</v>
      </c>
      <c r="BN28" s="283">
        <f t="shared" si="8"/>
        <v>0</v>
      </c>
      <c r="BO28" s="338"/>
      <c r="BP28" s="339"/>
      <c r="BQ28" s="125"/>
      <c r="BR28" s="157"/>
      <c r="BS28" s="276"/>
      <c r="BT28" s="157"/>
      <c r="BU28" s="276"/>
      <c r="BV28" s="157"/>
      <c r="BW28" s="11">
        <f>'[1]План 2025'!$X23</f>
        <v>49038</v>
      </c>
      <c r="BX28" s="157">
        <f>'[1]План 2025'!$Y23</f>
        <v>341139.6</v>
      </c>
      <c r="BY28" s="12">
        <f>'[2]СВОД по МО'!$GP30</f>
        <v>18051</v>
      </c>
      <c r="BZ28" s="12">
        <f>'[2]СВОД по МО'!$GS30</f>
        <v>126962.06964</v>
      </c>
      <c r="CA28" s="11">
        <f>'[3]План 2025'!$X23</f>
        <v>49038</v>
      </c>
      <c r="CB28" s="157">
        <f>'[3]План 2025'!$Y23</f>
        <v>341139.6</v>
      </c>
      <c r="CC28" s="272">
        <f t="shared" si="9"/>
        <v>0</v>
      </c>
      <c r="CD28" s="283">
        <f t="shared" si="10"/>
        <v>0</v>
      </c>
      <c r="CE28" s="276"/>
      <c r="CF28" s="157"/>
      <c r="CG28" s="125"/>
      <c r="CH28" s="157"/>
      <c r="CI28" s="276"/>
      <c r="CJ28" s="157"/>
      <c r="CK28" s="296"/>
      <c r="CL28" s="276"/>
      <c r="CM28" s="157"/>
      <c r="CN28" s="11">
        <f>'[1]План 2025'!$AB23</f>
        <v>1614</v>
      </c>
      <c r="CO28" s="157">
        <f>'[1]План 2025'!$AC23</f>
        <v>3691</v>
      </c>
      <c r="CP28" s="12">
        <f>'[2]СВОД по МО'!$HA30</f>
        <v>613</v>
      </c>
      <c r="CQ28" s="12">
        <f>'[2]СВОД по МО'!$HD30</f>
        <v>-42321.816319999991</v>
      </c>
      <c r="CR28" s="11">
        <f>'[3]План 2025'!$AB23</f>
        <v>1614</v>
      </c>
      <c r="CS28" s="157">
        <f>'[3]План 2025'!$AC23</f>
        <v>3691</v>
      </c>
      <c r="CT28" s="272">
        <f t="shared" si="11"/>
        <v>0</v>
      </c>
      <c r="CU28" s="283">
        <f t="shared" si="12"/>
        <v>0</v>
      </c>
      <c r="CV28" s="276"/>
      <c r="CW28" s="157"/>
      <c r="CX28" s="276"/>
      <c r="CY28" s="157"/>
      <c r="CZ28" s="276"/>
      <c r="DA28" s="157"/>
      <c r="DB28" s="50"/>
      <c r="DC28" s="35"/>
    </row>
    <row r="29" spans="1:107" ht="18" x14ac:dyDescent="0.35">
      <c r="A29" s="122">
        <v>16</v>
      </c>
      <c r="B29" s="122" t="str">
        <f>'Скорая медицинская помощь'!B29</f>
        <v>410016</v>
      </c>
      <c r="C29" s="270" t="str">
        <f>'Скорая медицинская помощь'!C29</f>
        <v>ГБУЗ КК П-К ГДП № 2</v>
      </c>
      <c r="D29" s="357">
        <f>'[1]План 2025'!$F24+'[4]План 2025'!$H24+'[4]План 2025'!$L24</f>
        <v>6113</v>
      </c>
      <c r="E29" s="358">
        <f>'[1]План 2025'!$G24+'[4]План 2025'!$I24+'[4]План 2025'!$M24</f>
        <v>54376.143499999998</v>
      </c>
      <c r="F29" s="357">
        <f>'[1]План 2025'!$J24</f>
        <v>0</v>
      </c>
      <c r="G29" s="358">
        <f>'[1]План 2025'!$K24</f>
        <v>0</v>
      </c>
      <c r="H29" s="12">
        <f>'[2]СВОД по МО'!$FA31</f>
        <v>3466</v>
      </c>
      <c r="I29" s="12">
        <f>'[2]СВОД по МО'!$FD31</f>
        <v>25044.806700000001</v>
      </c>
      <c r="J29" s="357">
        <f>'[1]План 2025'!$F24+'[1]План 2025'!$H24+'[1]План 2025'!$L24</f>
        <v>6113</v>
      </c>
      <c r="K29" s="360">
        <f>'[1]План 2025'!$G24+'[1]План 2025'!$I24+'[1]План 2025'!$M24</f>
        <v>54376.143499999998</v>
      </c>
      <c r="L29" s="357">
        <f>'[1]План 2025'!$J24</f>
        <v>0</v>
      </c>
      <c r="M29" s="358">
        <f>'[1]План 2025'!$K24</f>
        <v>0</v>
      </c>
      <c r="N29" s="355">
        <f t="shared" si="0"/>
        <v>0</v>
      </c>
      <c r="O29" s="356">
        <f t="shared" si="1"/>
        <v>0</v>
      </c>
      <c r="P29" s="313">
        <f t="shared" si="2"/>
        <v>0</v>
      </c>
      <c r="Q29" s="314">
        <f t="shared" si="3"/>
        <v>0</v>
      </c>
      <c r="R29" s="334"/>
      <c r="S29" s="157"/>
      <c r="T29" s="276"/>
      <c r="U29" s="157"/>
      <c r="V29" s="307"/>
      <c r="W29" s="125"/>
      <c r="X29" s="157"/>
      <c r="Y29" s="276"/>
      <c r="Z29" s="157"/>
      <c r="AA29" s="11">
        <f>'[1]План 2025'!$N24+'[1]План 2025'!$P24+'[1]План 2025'!$R24</f>
        <v>42447</v>
      </c>
      <c r="AB29" s="157">
        <f>'[1]План 2025'!$O24+'[1]План 2025'!$Q24+'[1]План 2025'!$S24</f>
        <v>81595.699999999983</v>
      </c>
      <c r="AC29" s="12">
        <f>'[2]СВОД по МО'!$FO31</f>
        <v>16349</v>
      </c>
      <c r="AD29" s="12">
        <f>'[2]СВОД по МО'!$FR31</f>
        <v>27377.695090000001</v>
      </c>
      <c r="AE29" s="11">
        <f>'[3]План 2025'!$N24+'[3]План 2025'!$P24+'[3]План 2025'!$R24</f>
        <v>42447</v>
      </c>
      <c r="AF29" s="157">
        <f>'[3]План 2025'!$O24+'[3]План 2025'!$Q24+'[3]План 2025'!$S24</f>
        <v>81595.699999999983</v>
      </c>
      <c r="AG29" s="272">
        <f t="shared" si="4"/>
        <v>0</v>
      </c>
      <c r="AH29" s="283">
        <f t="shared" si="5"/>
        <v>0</v>
      </c>
      <c r="AI29" s="334"/>
      <c r="AJ29" s="335"/>
      <c r="AK29" s="276"/>
      <c r="AL29" s="157"/>
      <c r="AM29" s="276"/>
      <c r="AN29" s="157"/>
      <c r="AO29" s="276"/>
      <c r="AP29" s="157"/>
      <c r="AQ29" s="11">
        <f>'[1]План 2025'!$T24</f>
        <v>40</v>
      </c>
      <c r="AR29" s="157">
        <f>'[1]План 2025'!$U24</f>
        <v>412.78</v>
      </c>
      <c r="AS29" s="12">
        <f>'[2]СВОД по МО'!$GA31</f>
        <v>12</v>
      </c>
      <c r="AT29" s="12">
        <f>'[2]СВОД по МО'!$GD31</f>
        <v>123.83412</v>
      </c>
      <c r="AU29" s="11">
        <f>'[3]План 2025'!$T24</f>
        <v>40</v>
      </c>
      <c r="AV29" s="157">
        <f>'[3]План 2025'!$U24</f>
        <v>412.78</v>
      </c>
      <c r="AW29" s="272">
        <f t="shared" si="6"/>
        <v>0</v>
      </c>
      <c r="AX29" s="283">
        <f t="shared" si="6"/>
        <v>0</v>
      </c>
      <c r="AY29" s="338"/>
      <c r="AZ29" s="339"/>
      <c r="BA29" s="125"/>
      <c r="BB29" s="157"/>
      <c r="BC29" s="125">
        <v>0</v>
      </c>
      <c r="BD29" s="157">
        <v>0</v>
      </c>
      <c r="BE29" s="125"/>
      <c r="BF29" s="157"/>
      <c r="BG29" s="11">
        <f>'[1]План 2025'!$V24</f>
        <v>8000</v>
      </c>
      <c r="BH29" s="157">
        <f>'[1]План 2025'!$W24</f>
        <v>33223.120000000003</v>
      </c>
      <c r="BI29" s="12">
        <f>'[2]СВОД по МО'!$GG31</f>
        <v>4590</v>
      </c>
      <c r="BJ29" s="12">
        <f>'[2]СВОД по МО'!$GJ31</f>
        <v>19059.930100000001</v>
      </c>
      <c r="BK29" s="11">
        <f>'[3]План 2025'!$V24</f>
        <v>8000</v>
      </c>
      <c r="BL29" s="157">
        <f>'[3]План 2025'!$W24</f>
        <v>33223.120000000003</v>
      </c>
      <c r="BM29" s="272">
        <f t="shared" si="7"/>
        <v>0</v>
      </c>
      <c r="BN29" s="283">
        <f t="shared" si="8"/>
        <v>0</v>
      </c>
      <c r="BO29" s="338"/>
      <c r="BP29" s="339"/>
      <c r="BQ29" s="125"/>
      <c r="BR29" s="157"/>
      <c r="BS29" s="276"/>
      <c r="BT29" s="157"/>
      <c r="BU29" s="276"/>
      <c r="BV29" s="157"/>
      <c r="BW29" s="11">
        <f>'[1]План 2025'!$X24</f>
        <v>11547</v>
      </c>
      <c r="BX29" s="157">
        <f>'[1]План 2025'!$Y24</f>
        <v>116239.97</v>
      </c>
      <c r="BY29" s="12">
        <f>'[2]СВОД по МО'!$GP31</f>
        <v>3984</v>
      </c>
      <c r="BZ29" s="12">
        <f>'[2]СВОД по МО'!$GS31</f>
        <v>40080.146659999991</v>
      </c>
      <c r="CA29" s="11">
        <f>'[3]План 2025'!$X24</f>
        <v>11630</v>
      </c>
      <c r="CB29" s="157">
        <f>'[3]План 2025'!$Y24</f>
        <v>123319.23999999999</v>
      </c>
      <c r="CC29" s="272">
        <f>CA29-BW29</f>
        <v>83</v>
      </c>
      <c r="CD29" s="283">
        <f>CB29-BX29</f>
        <v>7079.2699999999895</v>
      </c>
      <c r="CE29" s="276">
        <v>94</v>
      </c>
      <c r="CF29" s="157">
        <v>8017.47</v>
      </c>
      <c r="CG29" s="125"/>
      <c r="CH29" s="157"/>
      <c r="CI29" s="276">
        <v>83</v>
      </c>
      <c r="CJ29" s="157">
        <v>7079.2699999999895</v>
      </c>
      <c r="CK29" s="296"/>
      <c r="CL29" s="276"/>
      <c r="CM29" s="157"/>
      <c r="CN29" s="11">
        <f>'[1]План 2025'!$AB24</f>
        <v>922</v>
      </c>
      <c r="CO29" s="157">
        <f>'[1]План 2025'!$AC24</f>
        <v>3785.0200000000004</v>
      </c>
      <c r="CP29" s="12">
        <f>'[2]СВОД по МО'!$HA31</f>
        <v>453</v>
      </c>
      <c r="CQ29" s="12">
        <f>'[2]СВОД по МО'!$HD31</f>
        <v>-9874.6138200000005</v>
      </c>
      <c r="CR29" s="11">
        <f>'[3]План 2025'!$AB24</f>
        <v>922</v>
      </c>
      <c r="CS29" s="157">
        <f>'[3]План 2025'!$AC24</f>
        <v>3785.0200000000004</v>
      </c>
      <c r="CT29" s="272">
        <f t="shared" si="11"/>
        <v>0</v>
      </c>
      <c r="CU29" s="283">
        <f t="shared" si="12"/>
        <v>0</v>
      </c>
      <c r="CV29" s="276">
        <v>278</v>
      </c>
      <c r="CW29" s="157">
        <v>608.72</v>
      </c>
      <c r="CX29" s="276"/>
      <c r="CY29" s="157"/>
      <c r="CZ29" s="276"/>
      <c r="DA29" s="157"/>
      <c r="DC29" s="35"/>
    </row>
    <row r="30" spans="1:107" ht="18" x14ac:dyDescent="0.35">
      <c r="A30" s="122">
        <v>17</v>
      </c>
      <c r="B30" s="122" t="str">
        <f>'Скорая медицинская помощь'!B30</f>
        <v>410017</v>
      </c>
      <c r="C30" s="270" t="str">
        <f>'Скорая медицинская помощь'!C30</f>
        <v>ГБУЗ КК П-К ГДСП</v>
      </c>
      <c r="D30" s="357">
        <f>'[1]План 2025'!$F25+'[4]План 2025'!$H25+'[4]План 2025'!$L25</f>
        <v>0</v>
      </c>
      <c r="E30" s="358">
        <f>'[1]План 2025'!$G25+'[4]План 2025'!$I25+'[4]План 2025'!$M25</f>
        <v>0</v>
      </c>
      <c r="F30" s="357">
        <f>'[1]План 2025'!$J25</f>
        <v>0</v>
      </c>
      <c r="G30" s="358">
        <f>'[1]План 2025'!$K25</f>
        <v>0</v>
      </c>
      <c r="H30" s="12">
        <f>'[2]СВОД по МО'!$FA32</f>
        <v>0</v>
      </c>
      <c r="I30" s="12">
        <f>'[2]СВОД по МО'!$FD32</f>
        <v>0</v>
      </c>
      <c r="J30" s="357">
        <f>'[1]План 2025'!$F25+'[1]План 2025'!$H25+'[1]План 2025'!$L25</f>
        <v>0</v>
      </c>
      <c r="K30" s="360">
        <f>'[1]План 2025'!$G25+'[1]План 2025'!$I25+'[1]План 2025'!$M25</f>
        <v>0</v>
      </c>
      <c r="L30" s="357">
        <f>'[1]План 2025'!$J25</f>
        <v>0</v>
      </c>
      <c r="M30" s="358">
        <f>'[1]План 2025'!$K25</f>
        <v>0</v>
      </c>
      <c r="N30" s="355">
        <f t="shared" si="0"/>
        <v>0</v>
      </c>
      <c r="O30" s="356">
        <f t="shared" si="1"/>
        <v>0</v>
      </c>
      <c r="P30" s="313">
        <f t="shared" si="2"/>
        <v>0</v>
      </c>
      <c r="Q30" s="314">
        <f t="shared" si="3"/>
        <v>0</v>
      </c>
      <c r="R30" s="334"/>
      <c r="S30" s="157"/>
      <c r="T30" s="276"/>
      <c r="U30" s="157"/>
      <c r="V30" s="307"/>
      <c r="W30" s="125"/>
      <c r="X30" s="157"/>
      <c r="Y30" s="276"/>
      <c r="Z30" s="157"/>
      <c r="AA30" s="11">
        <f>'[1]План 2025'!$N25+'[1]План 2025'!$P25+'[1]План 2025'!$R25</f>
        <v>230</v>
      </c>
      <c r="AB30" s="157">
        <f>'[1]План 2025'!$O25+'[1]План 2025'!$Q25+'[1]План 2025'!$S25</f>
        <v>155.63999999999999</v>
      </c>
      <c r="AC30" s="12">
        <f>'[2]СВОД по МО'!$FO32</f>
        <v>102</v>
      </c>
      <c r="AD30" s="12">
        <f>'[2]СВОД по МО'!$FR32</f>
        <v>78.430599999999998</v>
      </c>
      <c r="AE30" s="11">
        <f>'[3]План 2025'!$N25+'[3]План 2025'!$P25+'[3]План 2025'!$R25</f>
        <v>230</v>
      </c>
      <c r="AF30" s="157">
        <f>'[3]План 2025'!$O25+'[3]План 2025'!$Q25+'[3]План 2025'!$S25</f>
        <v>155.63999999999999</v>
      </c>
      <c r="AG30" s="272">
        <f t="shared" si="4"/>
        <v>0</v>
      </c>
      <c r="AH30" s="283">
        <f t="shared" si="5"/>
        <v>0</v>
      </c>
      <c r="AI30" s="334"/>
      <c r="AJ30" s="335"/>
      <c r="AK30" s="276"/>
      <c r="AL30" s="157"/>
      <c r="AM30" s="276"/>
      <c r="AN30" s="157"/>
      <c r="AO30" s="276"/>
      <c r="AP30" s="157"/>
      <c r="AQ30" s="11">
        <f>'[1]План 2025'!$T25</f>
        <v>0</v>
      </c>
      <c r="AR30" s="157">
        <f>'[1]План 2025'!$U25</f>
        <v>0</v>
      </c>
      <c r="AS30" s="12">
        <f>'[2]СВОД по МО'!$GA32</f>
        <v>0</v>
      </c>
      <c r="AT30" s="12">
        <f>'[2]СВОД по МО'!$GD32</f>
        <v>0</v>
      </c>
      <c r="AU30" s="11">
        <f>'[3]План 2025'!$T25</f>
        <v>0</v>
      </c>
      <c r="AV30" s="157">
        <f>'[3]План 2025'!$U25</f>
        <v>0</v>
      </c>
      <c r="AW30" s="272">
        <f t="shared" si="6"/>
        <v>0</v>
      </c>
      <c r="AX30" s="283">
        <f t="shared" si="6"/>
        <v>0</v>
      </c>
      <c r="AY30" s="338"/>
      <c r="AZ30" s="339"/>
      <c r="BA30" s="125"/>
      <c r="BB30" s="157"/>
      <c r="BC30" s="125">
        <v>0</v>
      </c>
      <c r="BD30" s="157">
        <v>0</v>
      </c>
      <c r="BE30" s="125"/>
      <c r="BF30" s="157"/>
      <c r="BG30" s="11">
        <f>'[1]План 2025'!$V25</f>
        <v>546</v>
      </c>
      <c r="BH30" s="157">
        <f>'[1]План 2025'!$W25</f>
        <v>1332.23</v>
      </c>
      <c r="BI30" s="12">
        <f>'[2]СВОД по МО'!$GG32</f>
        <v>206</v>
      </c>
      <c r="BJ30" s="12">
        <f>'[2]СВОД по МО'!$GJ32</f>
        <v>491.39268000000004</v>
      </c>
      <c r="BK30" s="11">
        <f>'[3]План 2025'!$V25</f>
        <v>546</v>
      </c>
      <c r="BL30" s="157">
        <f>'[3]План 2025'!$W25</f>
        <v>1332.23</v>
      </c>
      <c r="BM30" s="272">
        <f t="shared" si="7"/>
        <v>0</v>
      </c>
      <c r="BN30" s="283">
        <f t="shared" si="8"/>
        <v>0</v>
      </c>
      <c r="BO30" s="338"/>
      <c r="BP30" s="339"/>
      <c r="BQ30" s="125"/>
      <c r="BR30" s="157"/>
      <c r="BS30" s="276"/>
      <c r="BT30" s="157"/>
      <c r="BU30" s="276"/>
      <c r="BV30" s="157"/>
      <c r="BW30" s="11">
        <f>'[1]План 2025'!$X25</f>
        <v>16538</v>
      </c>
      <c r="BX30" s="157">
        <f>'[1]План 2025'!$Y25</f>
        <v>162494.39999999999</v>
      </c>
      <c r="BY30" s="12">
        <f>'[2]СВОД по МО'!$GP32</f>
        <v>6025</v>
      </c>
      <c r="BZ30" s="12">
        <f>'[2]СВОД по МО'!$GS32</f>
        <v>61300.640450000006</v>
      </c>
      <c r="CA30" s="11">
        <f>'[3]План 2025'!$X25</f>
        <v>16538</v>
      </c>
      <c r="CB30" s="157">
        <f>'[3]План 2025'!$Y25</f>
        <v>162494.39999999999</v>
      </c>
      <c r="CC30" s="272">
        <f t="shared" si="9"/>
        <v>0</v>
      </c>
      <c r="CD30" s="283">
        <f t="shared" si="10"/>
        <v>0</v>
      </c>
      <c r="CE30" s="276"/>
      <c r="CF30" s="157"/>
      <c r="CG30" s="125"/>
      <c r="CH30" s="157"/>
      <c r="CI30" s="276"/>
      <c r="CJ30" s="157"/>
      <c r="CK30" s="296"/>
      <c r="CL30" s="276"/>
      <c r="CM30" s="157"/>
      <c r="CN30" s="11">
        <f>'[1]План 2025'!$AB25</f>
        <v>0</v>
      </c>
      <c r="CO30" s="157">
        <f>'[1]План 2025'!$AC25</f>
        <v>0</v>
      </c>
      <c r="CP30" s="12">
        <f>'[2]СВОД по МО'!$HA32</f>
        <v>0</v>
      </c>
      <c r="CQ30" s="12">
        <f>'[2]СВОД по МО'!$HD32</f>
        <v>0</v>
      </c>
      <c r="CR30" s="11">
        <f>'[3]План 2025'!$AB25</f>
        <v>0</v>
      </c>
      <c r="CS30" s="157">
        <f>'[3]План 2025'!$AC25</f>
        <v>0</v>
      </c>
      <c r="CT30" s="272">
        <f t="shared" si="11"/>
        <v>0</v>
      </c>
      <c r="CU30" s="283">
        <f t="shared" si="12"/>
        <v>0</v>
      </c>
      <c r="CV30" s="276"/>
      <c r="CW30" s="157"/>
      <c r="CX30" s="276"/>
      <c r="CY30" s="157"/>
      <c r="CZ30" s="276"/>
      <c r="DA30" s="157"/>
      <c r="DC30" s="35"/>
    </row>
    <row r="31" spans="1:107" ht="18" x14ac:dyDescent="0.35">
      <c r="A31" s="122">
        <v>18</v>
      </c>
      <c r="B31" s="122" t="str">
        <f>'Скорая медицинская помощь'!B31</f>
        <v>410018</v>
      </c>
      <c r="C31" s="270" t="str">
        <f>'Скорая медицинская помощь'!C31</f>
        <v>ГБУЗ КК ЕРБ</v>
      </c>
      <c r="D31" s="357">
        <f>'[1]План 2025'!$F26+'[4]План 2025'!$H26+'[4]План 2025'!$L26</f>
        <v>48842</v>
      </c>
      <c r="E31" s="358">
        <f>'[1]План 2025'!$G26+'[4]План 2025'!$I26+'[4]План 2025'!$M26</f>
        <v>497436.31</v>
      </c>
      <c r="F31" s="357">
        <f>'[1]План 2025'!$J26</f>
        <v>2999</v>
      </c>
      <c r="G31" s="358">
        <f>'[1]План 2025'!$K26</f>
        <v>15087.45</v>
      </c>
      <c r="H31" s="12">
        <f>'[2]СВОД по МО'!$FA33</f>
        <v>10251</v>
      </c>
      <c r="I31" s="12">
        <f>'[2]СВОД по МО'!$FD33</f>
        <v>122412.62737000002</v>
      </c>
      <c r="J31" s="357">
        <f>'[1]План 2025'!$F26+'[1]План 2025'!$H26+'[1]План 2025'!$L26</f>
        <v>48842</v>
      </c>
      <c r="K31" s="360">
        <f>'[1]План 2025'!$G26+'[1]План 2025'!$I26+'[1]План 2025'!$M26</f>
        <v>497436.31</v>
      </c>
      <c r="L31" s="357">
        <f>'[1]План 2025'!$J26</f>
        <v>2999</v>
      </c>
      <c r="M31" s="358">
        <f>'[1]План 2025'!$K26</f>
        <v>15087.45</v>
      </c>
      <c r="N31" s="355">
        <f t="shared" si="0"/>
        <v>0</v>
      </c>
      <c r="O31" s="356">
        <f t="shared" si="1"/>
        <v>0</v>
      </c>
      <c r="P31" s="313">
        <f t="shared" si="2"/>
        <v>0</v>
      </c>
      <c r="Q31" s="314">
        <f t="shared" si="3"/>
        <v>0</v>
      </c>
      <c r="R31" s="334"/>
      <c r="S31" s="157"/>
      <c r="T31" s="276"/>
      <c r="U31" s="157"/>
      <c r="V31" s="307"/>
      <c r="W31" s="125"/>
      <c r="X31" s="157"/>
      <c r="Y31" s="276"/>
      <c r="Z31" s="157"/>
      <c r="AA31" s="11">
        <f>'[1]План 2025'!$N26+'[1]План 2025'!$P26+'[1]План 2025'!$R26</f>
        <v>119170</v>
      </c>
      <c r="AB31" s="157">
        <f>'[1]План 2025'!$O26+'[1]План 2025'!$Q26+'[1]План 2025'!$S26</f>
        <v>259449.94000000006</v>
      </c>
      <c r="AC31" s="12">
        <f>'[2]СВОД по МО'!$FO33</f>
        <v>40611</v>
      </c>
      <c r="AD31" s="12">
        <f>'[2]СВОД по МО'!$FR33</f>
        <v>76915.541150000005</v>
      </c>
      <c r="AE31" s="11">
        <f>'[3]План 2025'!$N26+'[3]План 2025'!$P26+'[3]План 2025'!$R26</f>
        <v>119170</v>
      </c>
      <c r="AF31" s="157">
        <f>'[3]План 2025'!$O26+'[3]План 2025'!$Q26+'[3]План 2025'!$S26</f>
        <v>259449.94000000006</v>
      </c>
      <c r="AG31" s="272">
        <f t="shared" si="4"/>
        <v>0</v>
      </c>
      <c r="AH31" s="283">
        <f t="shared" si="5"/>
        <v>0</v>
      </c>
      <c r="AI31" s="334"/>
      <c r="AJ31" s="335"/>
      <c r="AK31" s="276"/>
      <c r="AL31" s="157"/>
      <c r="AM31" s="276"/>
      <c r="AN31" s="157"/>
      <c r="AO31" s="276"/>
      <c r="AP31" s="157"/>
      <c r="AQ31" s="11">
        <f>'[1]План 2025'!$T26</f>
        <v>8656</v>
      </c>
      <c r="AR31" s="157">
        <f>'[1]План 2025'!$U26</f>
        <v>83270.350000000006</v>
      </c>
      <c r="AS31" s="12">
        <f>'[2]СВОД по МО'!$GA33</f>
        <v>1778</v>
      </c>
      <c r="AT31" s="12">
        <f>'[2]СВОД по МО'!$GD33</f>
        <v>17417.35627</v>
      </c>
      <c r="AU31" s="11">
        <f>'[3]План 2025'!$T26</f>
        <v>9207</v>
      </c>
      <c r="AV31" s="157">
        <f>'[3]План 2025'!$U26</f>
        <v>88563.79</v>
      </c>
      <c r="AW31" s="272">
        <f t="shared" ref="AW31" si="15">AU31-AQ31</f>
        <v>551</v>
      </c>
      <c r="AX31" s="283">
        <f t="shared" ref="AX31" si="16">AV31-AR31</f>
        <v>5293.4399999999878</v>
      </c>
      <c r="AY31" s="338"/>
      <c r="AZ31" s="339"/>
      <c r="BA31" s="125"/>
      <c r="BB31" s="157"/>
      <c r="BC31" s="125">
        <v>551</v>
      </c>
      <c r="BD31" s="157">
        <v>5293.4399999999878</v>
      </c>
      <c r="BE31" s="125"/>
      <c r="BF31" s="157"/>
      <c r="BG31" s="11">
        <f>'[1]План 2025'!$V26</f>
        <v>8605</v>
      </c>
      <c r="BH31" s="157">
        <f>'[1]План 2025'!$W26</f>
        <v>40297.800000000003</v>
      </c>
      <c r="BI31" s="12">
        <f>'[2]СВОД по МО'!$GG33</f>
        <v>2955</v>
      </c>
      <c r="BJ31" s="12">
        <f>'[2]СВОД по МО'!$GJ33</f>
        <v>13457.1693</v>
      </c>
      <c r="BK31" s="11">
        <f>'[3]План 2025'!$V26</f>
        <v>8605</v>
      </c>
      <c r="BL31" s="157">
        <f>'[3]План 2025'!$W26</f>
        <v>40297.800000000003</v>
      </c>
      <c r="BM31" s="272">
        <f t="shared" ref="BM31" si="17">BK31-BG31</f>
        <v>0</v>
      </c>
      <c r="BN31" s="283">
        <f t="shared" ref="BN31" si="18">BL31-BH31</f>
        <v>0</v>
      </c>
      <c r="BO31" s="338"/>
      <c r="BP31" s="339"/>
      <c r="BQ31" s="125"/>
      <c r="BR31" s="157"/>
      <c r="BS31" s="276"/>
      <c r="BT31" s="157"/>
      <c r="BU31" s="276"/>
      <c r="BV31" s="157"/>
      <c r="BW31" s="11">
        <f>'[1]План 2025'!$X26</f>
        <v>53064</v>
      </c>
      <c r="BX31" s="157">
        <f>'[1]План 2025'!$Y26</f>
        <v>410903.12</v>
      </c>
      <c r="BY31" s="12">
        <f>'[2]СВОД по МО'!$GP33</f>
        <v>19376</v>
      </c>
      <c r="BZ31" s="12">
        <f>'[2]СВОД по МО'!$GS33</f>
        <v>158340.40012000003</v>
      </c>
      <c r="CA31" s="11">
        <f>'[3]План 2025'!$X26</f>
        <v>53064</v>
      </c>
      <c r="CB31" s="157">
        <f>'[3]План 2025'!$Y26</f>
        <v>410903.12</v>
      </c>
      <c r="CC31" s="272">
        <f t="shared" ref="CC31" si="19">CA31-BW31</f>
        <v>0</v>
      </c>
      <c r="CD31" s="283">
        <f t="shared" ref="CD31" si="20">CB31-BX31</f>
        <v>0</v>
      </c>
      <c r="CE31" s="276"/>
      <c r="CF31" s="157"/>
      <c r="CG31" s="125"/>
      <c r="CH31" s="157"/>
      <c r="CI31" s="276"/>
      <c r="CJ31" s="157"/>
      <c r="CK31" s="296"/>
      <c r="CL31" s="276"/>
      <c r="CM31" s="157"/>
      <c r="CN31" s="11">
        <f>'[1]План 2025'!$AB26</f>
        <v>4586</v>
      </c>
      <c r="CO31" s="157">
        <f>'[1]План 2025'!$AC26</f>
        <v>18779.071974210528</v>
      </c>
      <c r="CP31" s="12">
        <f>'[2]СВОД по МО'!$HA33</f>
        <v>2116</v>
      </c>
      <c r="CQ31" s="12">
        <f>'[2]СВОД по МО'!$HD33</f>
        <v>-36314.831989999991</v>
      </c>
      <c r="CR31" s="11">
        <f>'[3]План 2025'!$AB26</f>
        <v>4586</v>
      </c>
      <c r="CS31" s="157">
        <f>'[3]План 2025'!$AC26</f>
        <v>18779.071974210528</v>
      </c>
      <c r="CT31" s="272">
        <f t="shared" si="11"/>
        <v>0</v>
      </c>
      <c r="CU31" s="283">
        <f>CS31-CO31</f>
        <v>0</v>
      </c>
      <c r="CV31" s="276"/>
      <c r="CW31" s="157"/>
      <c r="CX31" s="276"/>
      <c r="CY31" s="157"/>
      <c r="CZ31" s="276"/>
      <c r="DA31" s="157"/>
      <c r="DC31" s="35"/>
    </row>
    <row r="32" spans="1:107" ht="18" x14ac:dyDescent="0.35">
      <c r="A32" s="122">
        <v>19</v>
      </c>
      <c r="B32" s="122" t="str">
        <f>'Скорая медицинская помощь'!B32</f>
        <v>410019</v>
      </c>
      <c r="C32" s="270" t="str">
        <f>'Скорая медицинская помощь'!C32</f>
        <v>ГБУЗ КК ЕРСП</v>
      </c>
      <c r="D32" s="357">
        <f>'[1]План 2025'!$F27+'[4]План 2025'!$H27+'[4]План 2025'!$L27</f>
        <v>0</v>
      </c>
      <c r="E32" s="358">
        <f>'[1]План 2025'!$G27+'[4]План 2025'!$I27+'[4]План 2025'!$M27</f>
        <v>0</v>
      </c>
      <c r="F32" s="357">
        <f>'[1]План 2025'!$J27</f>
        <v>0</v>
      </c>
      <c r="G32" s="358">
        <f>'[1]План 2025'!$K27</f>
        <v>0</v>
      </c>
      <c r="H32" s="12">
        <f>'[2]СВОД по МО'!$FA34</f>
        <v>0</v>
      </c>
      <c r="I32" s="12">
        <f>'[2]СВОД по МО'!$FD34</f>
        <v>0</v>
      </c>
      <c r="J32" s="357">
        <f>'[1]План 2025'!$F27+'[1]План 2025'!$H27+'[1]План 2025'!$L27</f>
        <v>0</v>
      </c>
      <c r="K32" s="360">
        <f>'[1]План 2025'!$G27+'[1]План 2025'!$I27+'[1]План 2025'!$M27</f>
        <v>0</v>
      </c>
      <c r="L32" s="357">
        <f>'[1]План 2025'!$J27</f>
        <v>0</v>
      </c>
      <c r="M32" s="358">
        <f>'[1]План 2025'!$K27</f>
        <v>0</v>
      </c>
      <c r="N32" s="355">
        <f t="shared" si="0"/>
        <v>0</v>
      </c>
      <c r="O32" s="356">
        <f t="shared" si="1"/>
        <v>0</v>
      </c>
      <c r="P32" s="313">
        <f t="shared" si="2"/>
        <v>0</v>
      </c>
      <c r="Q32" s="314">
        <f t="shared" si="3"/>
        <v>0</v>
      </c>
      <c r="R32" s="334"/>
      <c r="S32" s="157"/>
      <c r="T32" s="276"/>
      <c r="U32" s="157"/>
      <c r="V32" s="307"/>
      <c r="W32" s="125"/>
      <c r="X32" s="157"/>
      <c r="Y32" s="276"/>
      <c r="Z32" s="157"/>
      <c r="AA32" s="11">
        <f>'[1]План 2025'!$N27+'[1]План 2025'!$P27+'[1]План 2025'!$R27</f>
        <v>1000</v>
      </c>
      <c r="AB32" s="157">
        <f>'[1]План 2025'!$O27+'[1]План 2025'!$Q27+'[1]План 2025'!$S27</f>
        <v>676.68</v>
      </c>
      <c r="AC32" s="12">
        <f>'[2]СВОД по МО'!$FO34</f>
        <v>459</v>
      </c>
      <c r="AD32" s="12">
        <f>'[2]СВОД по МО'!$FR34</f>
        <v>311.47944000000001</v>
      </c>
      <c r="AE32" s="11">
        <f>'[3]План 2025'!$N27+'[3]План 2025'!$P27+'[3]План 2025'!$R27</f>
        <v>1000</v>
      </c>
      <c r="AF32" s="157">
        <f>'[3]План 2025'!$O27+'[3]План 2025'!$Q27+'[3]План 2025'!$S27</f>
        <v>676.68</v>
      </c>
      <c r="AG32" s="272">
        <f t="shared" si="4"/>
        <v>0</v>
      </c>
      <c r="AH32" s="283">
        <f t="shared" si="5"/>
        <v>0</v>
      </c>
      <c r="AI32" s="334"/>
      <c r="AJ32" s="335"/>
      <c r="AK32" s="276"/>
      <c r="AL32" s="157"/>
      <c r="AM32" s="276"/>
      <c r="AN32" s="157"/>
      <c r="AO32" s="276"/>
      <c r="AP32" s="157"/>
      <c r="AQ32" s="11">
        <f>'[1]План 2025'!$T27</f>
        <v>0</v>
      </c>
      <c r="AR32" s="157">
        <f>'[1]План 2025'!$U27</f>
        <v>0</v>
      </c>
      <c r="AS32" s="12">
        <f>'[2]СВОД по МО'!$GA34</f>
        <v>0</v>
      </c>
      <c r="AT32" s="12">
        <f>'[2]СВОД по МО'!$GD34</f>
        <v>0</v>
      </c>
      <c r="AU32" s="11">
        <f>'[3]План 2025'!$T27</f>
        <v>0</v>
      </c>
      <c r="AV32" s="157">
        <f>'[3]План 2025'!$U27</f>
        <v>0</v>
      </c>
      <c r="AW32" s="272">
        <f t="shared" si="6"/>
        <v>0</v>
      </c>
      <c r="AX32" s="283">
        <f t="shared" si="6"/>
        <v>0</v>
      </c>
      <c r="AY32" s="338"/>
      <c r="AZ32" s="339"/>
      <c r="BA32" s="125"/>
      <c r="BB32" s="157"/>
      <c r="BC32" s="125">
        <v>0</v>
      </c>
      <c r="BD32" s="157">
        <v>0</v>
      </c>
      <c r="BE32" s="125"/>
      <c r="BF32" s="157"/>
      <c r="BG32" s="11">
        <f>'[1]План 2025'!$V27</f>
        <v>450</v>
      </c>
      <c r="BH32" s="157">
        <f>'[1]План 2025'!$W27</f>
        <v>1043.05</v>
      </c>
      <c r="BI32" s="12">
        <f>'[2]СВОД по МО'!$GG34</f>
        <v>80</v>
      </c>
      <c r="BJ32" s="12">
        <f>'[2]СВОД по МО'!$GJ34</f>
        <v>185.43119999999999</v>
      </c>
      <c r="BK32" s="11">
        <f>'[3]План 2025'!$V27</f>
        <v>450</v>
      </c>
      <c r="BL32" s="157">
        <f>'[3]План 2025'!$W27</f>
        <v>1043.05</v>
      </c>
      <c r="BM32" s="272">
        <f t="shared" si="7"/>
        <v>0</v>
      </c>
      <c r="BN32" s="283">
        <f t="shared" si="8"/>
        <v>0</v>
      </c>
      <c r="BO32" s="338"/>
      <c r="BP32" s="339"/>
      <c r="BQ32" s="125"/>
      <c r="BR32" s="157"/>
      <c r="BS32" s="276"/>
      <c r="BT32" s="157"/>
      <c r="BU32" s="276"/>
      <c r="BV32" s="157"/>
      <c r="BW32" s="11">
        <f>'[1]План 2025'!$X27</f>
        <v>17271</v>
      </c>
      <c r="BX32" s="157">
        <f>'[1]План 2025'!$Y27</f>
        <v>207252</v>
      </c>
      <c r="BY32" s="12">
        <f>'[2]СВОД по МО'!$GP34</f>
        <v>6536</v>
      </c>
      <c r="BZ32" s="12">
        <f>'[2]СВОД по МО'!$GS34</f>
        <v>81272.991999999984</v>
      </c>
      <c r="CA32" s="11">
        <f>'[3]План 2025'!$X27</f>
        <v>17271</v>
      </c>
      <c r="CB32" s="157">
        <f>'[3]План 2025'!$Y27</f>
        <v>207252</v>
      </c>
      <c r="CC32" s="272">
        <f t="shared" si="9"/>
        <v>0</v>
      </c>
      <c r="CD32" s="283">
        <f t="shared" si="10"/>
        <v>0</v>
      </c>
      <c r="CE32" s="276"/>
      <c r="CF32" s="157"/>
      <c r="CG32" s="125"/>
      <c r="CH32" s="157"/>
      <c r="CI32" s="276"/>
      <c r="CJ32" s="157"/>
      <c r="CK32" s="296"/>
      <c r="CL32" s="276"/>
      <c r="CM32" s="157"/>
      <c r="CN32" s="11">
        <f>'[1]План 2025'!$AB27</f>
        <v>0</v>
      </c>
      <c r="CO32" s="157">
        <f>'[1]План 2025'!$AC27</f>
        <v>0</v>
      </c>
      <c r="CP32" s="12">
        <f>'[2]СВОД по МО'!$HA34</f>
        <v>0</v>
      </c>
      <c r="CQ32" s="12">
        <f>'[2]СВОД по МО'!$HD34</f>
        <v>0</v>
      </c>
      <c r="CR32" s="11">
        <f>'[3]План 2025'!$AB27</f>
        <v>0</v>
      </c>
      <c r="CS32" s="157">
        <f>'[3]План 2025'!$AC27</f>
        <v>0</v>
      </c>
      <c r="CT32" s="272">
        <f t="shared" si="11"/>
        <v>0</v>
      </c>
      <c r="CU32" s="283">
        <f t="shared" si="12"/>
        <v>0</v>
      </c>
      <c r="CV32" s="276"/>
      <c r="CW32" s="157"/>
      <c r="CX32" s="276"/>
      <c r="CY32" s="157"/>
      <c r="CZ32" s="276"/>
      <c r="DA32" s="157"/>
      <c r="DC32" s="35"/>
    </row>
    <row r="33" spans="1:107" ht="30" customHeight="1" x14ac:dyDescent="0.35">
      <c r="A33" s="122">
        <v>20</v>
      </c>
      <c r="B33" s="122" t="str">
        <f>'Скорая медицинская помощь'!B33</f>
        <v>410028</v>
      </c>
      <c r="C33" s="270" t="str">
        <f>'Скорая медицинская помощь'!C33</f>
        <v>ГБУЗ КК "МИЛЬКОВСКАЯ РБ"</v>
      </c>
      <c r="D33" s="357">
        <f>'[1]План 2025'!$F28+'[4]План 2025'!$H28+'[4]План 2025'!$L28</f>
        <v>6052</v>
      </c>
      <c r="E33" s="358">
        <f>'[1]План 2025'!$G28+'[4]План 2025'!$I28+'[4]План 2025'!$M28</f>
        <v>62340.41</v>
      </c>
      <c r="F33" s="357">
        <f>'[1]План 2025'!$J28</f>
        <v>390</v>
      </c>
      <c r="G33" s="358">
        <f>'[1]План 2025'!$K28</f>
        <v>1962.02</v>
      </c>
      <c r="H33" s="12">
        <f>'[2]СВОД по МО'!$FA35</f>
        <v>673</v>
      </c>
      <c r="I33" s="12">
        <f>'[2]СВОД по МО'!$FD35</f>
        <v>4967.1750599999996</v>
      </c>
      <c r="J33" s="357">
        <f>'[1]План 2025'!$F28+'[1]План 2025'!$H28+'[1]План 2025'!$L28</f>
        <v>6052</v>
      </c>
      <c r="K33" s="360">
        <f>'[1]План 2025'!$G28+'[1]План 2025'!$I28+'[1]План 2025'!$M28</f>
        <v>62340.41</v>
      </c>
      <c r="L33" s="357">
        <f>'[1]План 2025'!$J28</f>
        <v>390</v>
      </c>
      <c r="M33" s="358">
        <f>'[1]План 2025'!$K28</f>
        <v>1962.02</v>
      </c>
      <c r="N33" s="355">
        <f t="shared" si="0"/>
        <v>0</v>
      </c>
      <c r="O33" s="356">
        <f t="shared" si="1"/>
        <v>0</v>
      </c>
      <c r="P33" s="313">
        <f t="shared" si="2"/>
        <v>0</v>
      </c>
      <c r="Q33" s="314">
        <f t="shared" si="3"/>
        <v>0</v>
      </c>
      <c r="R33" s="334"/>
      <c r="S33" s="157"/>
      <c r="T33" s="276"/>
      <c r="U33" s="157"/>
      <c r="V33" s="307"/>
      <c r="W33" s="125"/>
      <c r="X33" s="157"/>
      <c r="Y33" s="276"/>
      <c r="Z33" s="157"/>
      <c r="AA33" s="11">
        <f>'[1]План 2025'!$N28+'[1]План 2025'!$P28+'[1]План 2025'!$R28</f>
        <v>28841</v>
      </c>
      <c r="AB33" s="157">
        <f>'[1]План 2025'!$O28+'[1]План 2025'!$Q28+'[1]План 2025'!$S28</f>
        <v>55575.239999999991</v>
      </c>
      <c r="AC33" s="12">
        <f>'[2]СВОД по МО'!$FO35</f>
        <v>9086</v>
      </c>
      <c r="AD33" s="12">
        <f>'[2]СВОД по МО'!$FR35</f>
        <v>17600.112639999999</v>
      </c>
      <c r="AE33" s="11">
        <f>'[3]План 2025'!$N28+'[3]План 2025'!$P28+'[3]План 2025'!$R28</f>
        <v>28841</v>
      </c>
      <c r="AF33" s="157">
        <f>'[3]План 2025'!$O28+'[3]План 2025'!$Q28+'[3]План 2025'!$S28</f>
        <v>55575.239999999991</v>
      </c>
      <c r="AG33" s="272">
        <f t="shared" si="4"/>
        <v>0</v>
      </c>
      <c r="AH33" s="283">
        <f t="shared" si="5"/>
        <v>0</v>
      </c>
      <c r="AI33" s="334"/>
      <c r="AJ33" s="335"/>
      <c r="AK33" s="276"/>
      <c r="AL33" s="157"/>
      <c r="AM33" s="276"/>
      <c r="AN33" s="157"/>
      <c r="AO33" s="276"/>
      <c r="AP33" s="157"/>
      <c r="AQ33" s="11">
        <f>'[1]План 2025'!$T28</f>
        <v>1167</v>
      </c>
      <c r="AR33" s="157">
        <f>'[1]План 2025'!$U28</f>
        <v>10038.529999999999</v>
      </c>
      <c r="AS33" s="12">
        <f>'[2]СВОД по МО'!$GA35</f>
        <v>61</v>
      </c>
      <c r="AT33" s="12">
        <f>'[2]СВОД по МО'!$GD35</f>
        <v>379.99155999999999</v>
      </c>
      <c r="AU33" s="11">
        <f>'[3]План 2025'!$T28</f>
        <v>1778</v>
      </c>
      <c r="AV33" s="157">
        <f>'[3]План 2025'!$U28</f>
        <v>15295.5</v>
      </c>
      <c r="AW33" s="272">
        <f t="shared" si="6"/>
        <v>611</v>
      </c>
      <c r="AX33" s="283">
        <f t="shared" si="6"/>
        <v>5256.9700000000012</v>
      </c>
      <c r="AY33" s="338"/>
      <c r="AZ33" s="339"/>
      <c r="BA33" s="125"/>
      <c r="BB33" s="157"/>
      <c r="BC33" s="125">
        <v>611</v>
      </c>
      <c r="BD33" s="157">
        <v>5256.9700000000012</v>
      </c>
      <c r="BE33" s="125"/>
      <c r="BF33" s="157"/>
      <c r="BG33" s="11">
        <f>'[1]План 2025'!$V28</f>
        <v>1300</v>
      </c>
      <c r="BH33" s="157">
        <f>'[1]План 2025'!$W28</f>
        <v>5022.1000000000004</v>
      </c>
      <c r="BI33" s="12">
        <f>'[2]СВОД по МО'!$GG35</f>
        <v>179</v>
      </c>
      <c r="BJ33" s="12">
        <f>'[2]СВОД по МО'!$GJ35</f>
        <v>705.99502000000007</v>
      </c>
      <c r="BK33" s="11">
        <f>'[3]План 2025'!$V28</f>
        <v>1300</v>
      </c>
      <c r="BL33" s="157">
        <f>'[3]План 2025'!$W28</f>
        <v>5022.1000000000004</v>
      </c>
      <c r="BM33" s="272">
        <f t="shared" si="7"/>
        <v>0</v>
      </c>
      <c r="BN33" s="283">
        <f t="shared" si="8"/>
        <v>0</v>
      </c>
      <c r="BO33" s="338"/>
      <c r="BP33" s="339"/>
      <c r="BQ33" s="125"/>
      <c r="BR33" s="157"/>
      <c r="BS33" s="276"/>
      <c r="BT33" s="157"/>
      <c r="BU33" s="276"/>
      <c r="BV33" s="157"/>
      <c r="BW33" s="11">
        <f>'[1]План 2025'!$X28</f>
        <v>12900</v>
      </c>
      <c r="BX33" s="157">
        <f>'[1]План 2025'!$Y28</f>
        <v>98158.98</v>
      </c>
      <c r="BY33" s="12">
        <f>'[2]СВОД по МО'!$GP35</f>
        <v>4562</v>
      </c>
      <c r="BZ33" s="12">
        <f>'[2]СВОД по МО'!$GS35</f>
        <v>37873.627979999997</v>
      </c>
      <c r="CA33" s="11">
        <f>'[3]План 2025'!$X28</f>
        <v>12900</v>
      </c>
      <c r="CB33" s="157">
        <f>'[3]План 2025'!$Y28</f>
        <v>98158.98</v>
      </c>
      <c r="CC33" s="272">
        <f>CA33-BW33</f>
        <v>0</v>
      </c>
      <c r="CD33" s="283">
        <f t="shared" si="10"/>
        <v>0</v>
      </c>
      <c r="CE33" s="276"/>
      <c r="CF33" s="157"/>
      <c r="CG33" s="125"/>
      <c r="CH33" s="157"/>
      <c r="CI33" s="276"/>
      <c r="CJ33" s="157"/>
      <c r="CK33" s="296"/>
      <c r="CL33" s="276"/>
      <c r="CM33" s="157"/>
      <c r="CN33" s="11">
        <f>'[1]План 2025'!$AB28</f>
        <v>0</v>
      </c>
      <c r="CO33" s="157">
        <f>'[1]План 2025'!$AC28</f>
        <v>0</v>
      </c>
      <c r="CP33" s="12">
        <f>'[2]СВОД по МО'!$HA35</f>
        <v>0</v>
      </c>
      <c r="CQ33" s="12">
        <f>'[2]СВОД по МО'!$HD35</f>
        <v>-3229.9572899999998</v>
      </c>
      <c r="CR33" s="11">
        <f>'[3]План 2025'!$AB28</f>
        <v>0</v>
      </c>
      <c r="CS33" s="157">
        <f>'[3]План 2025'!$AC28</f>
        <v>0</v>
      </c>
      <c r="CT33" s="272">
        <f t="shared" si="11"/>
        <v>0</v>
      </c>
      <c r="CU33" s="283">
        <f t="shared" si="12"/>
        <v>0</v>
      </c>
      <c r="CV33" s="276"/>
      <c r="CW33" s="157"/>
      <c r="CX33" s="276"/>
      <c r="CY33" s="157"/>
      <c r="CZ33" s="276"/>
      <c r="DA33" s="157"/>
      <c r="DC33" s="35"/>
    </row>
    <row r="34" spans="1:107" ht="18" x14ac:dyDescent="0.35">
      <c r="A34" s="122">
        <v>21</v>
      </c>
      <c r="B34" s="122" t="str">
        <f>'Скорая медицинская помощь'!B34</f>
        <v>410029</v>
      </c>
      <c r="C34" s="270" t="str">
        <f>'Скорая медицинская помощь'!C34</f>
        <v>ГБУЗ КК "УСТЬ-БОЛЬШЕРЕЦКАЯ РБ"</v>
      </c>
      <c r="D34" s="357">
        <f>'[1]План 2025'!$F29+'[4]План 2025'!$H29+'[4]План 2025'!$L29</f>
        <v>2913</v>
      </c>
      <c r="E34" s="358">
        <f>'[1]План 2025'!$G29+'[4]План 2025'!$I29+'[4]План 2025'!$M29</f>
        <v>29730.58</v>
      </c>
      <c r="F34" s="357">
        <f>'[1]План 2025'!$J29</f>
        <v>185</v>
      </c>
      <c r="G34" s="358">
        <f>'[1]План 2025'!$K29</f>
        <v>930.7</v>
      </c>
      <c r="H34" s="12">
        <f>'[2]СВОД по МО'!$FA36</f>
        <v>439</v>
      </c>
      <c r="I34" s="12">
        <f>'[2]СВОД по МО'!$FD36</f>
        <v>5690.78208</v>
      </c>
      <c r="J34" s="357">
        <f>'[1]План 2025'!$F29+'[1]План 2025'!$H29+'[1]План 2025'!$L29</f>
        <v>2913</v>
      </c>
      <c r="K34" s="360">
        <f>'[1]План 2025'!$G29+'[1]План 2025'!$I29+'[1]План 2025'!$M29</f>
        <v>29730.58</v>
      </c>
      <c r="L34" s="357">
        <f>'[1]План 2025'!$J29</f>
        <v>185</v>
      </c>
      <c r="M34" s="358">
        <f>'[1]План 2025'!$K29</f>
        <v>930.7</v>
      </c>
      <c r="N34" s="355">
        <f t="shared" si="0"/>
        <v>0</v>
      </c>
      <c r="O34" s="356">
        <f t="shared" si="1"/>
        <v>0</v>
      </c>
      <c r="P34" s="313">
        <f t="shared" si="2"/>
        <v>0</v>
      </c>
      <c r="Q34" s="314">
        <f t="shared" si="3"/>
        <v>0</v>
      </c>
      <c r="R34" s="334"/>
      <c r="S34" s="157"/>
      <c r="T34" s="276"/>
      <c r="U34" s="157"/>
      <c r="V34" s="307"/>
      <c r="W34" s="125"/>
      <c r="X34" s="157"/>
      <c r="Y34" s="276"/>
      <c r="Z34" s="157"/>
      <c r="AA34" s="11">
        <f>'[1]План 2025'!$N29+'[1]План 2025'!$P29+'[1]План 2025'!$R29</f>
        <v>6643</v>
      </c>
      <c r="AB34" s="157">
        <f>'[1]План 2025'!$O29+'[1]План 2025'!$Q29+'[1]План 2025'!$S29</f>
        <v>50156.750000000015</v>
      </c>
      <c r="AC34" s="12">
        <f>'[2]СВОД по МО'!$FO36</f>
        <v>1987</v>
      </c>
      <c r="AD34" s="12">
        <f>'[2]СВОД по МО'!$FR36</f>
        <v>16115.72402</v>
      </c>
      <c r="AE34" s="11">
        <f>'[3]План 2025'!$N29+'[3]План 2025'!$P29+'[3]План 2025'!$R29</f>
        <v>6643</v>
      </c>
      <c r="AF34" s="157">
        <f>'[3]План 2025'!$O29+'[3]План 2025'!$Q29+'[3]План 2025'!$S29</f>
        <v>50156.750000000015</v>
      </c>
      <c r="AG34" s="272">
        <f t="shared" si="4"/>
        <v>0</v>
      </c>
      <c r="AH34" s="283">
        <f t="shared" si="5"/>
        <v>0</v>
      </c>
      <c r="AI34" s="334"/>
      <c r="AJ34" s="335"/>
      <c r="AK34" s="276"/>
      <c r="AL34" s="157"/>
      <c r="AM34" s="276"/>
      <c r="AN34" s="157"/>
      <c r="AO34" s="276"/>
      <c r="AP34" s="157"/>
      <c r="AQ34" s="11">
        <f>'[1]План 2025'!$T29</f>
        <v>591</v>
      </c>
      <c r="AR34" s="157">
        <f>'[1]План 2025'!$U29</f>
        <v>5411.01</v>
      </c>
      <c r="AS34" s="12">
        <f>'[2]СВОД по МО'!$GA36</f>
        <v>50</v>
      </c>
      <c r="AT34" s="12">
        <f>'[2]СВОД по МО'!$GD36</f>
        <v>488.15881000000002</v>
      </c>
      <c r="AU34" s="11">
        <f>'[3]План 2025'!$T29</f>
        <v>660</v>
      </c>
      <c r="AV34" s="157">
        <f>'[3]План 2025'!$U29</f>
        <v>6047.93</v>
      </c>
      <c r="AW34" s="272">
        <f t="shared" si="6"/>
        <v>69</v>
      </c>
      <c r="AX34" s="283">
        <f t="shared" si="6"/>
        <v>636.92000000000007</v>
      </c>
      <c r="AY34" s="338"/>
      <c r="AZ34" s="339"/>
      <c r="BA34" s="125"/>
      <c r="BB34" s="157"/>
      <c r="BC34" s="125">
        <v>69</v>
      </c>
      <c r="BD34" s="157">
        <v>636.92000000000007</v>
      </c>
      <c r="BE34" s="125"/>
      <c r="BF34" s="157"/>
      <c r="BG34" s="11">
        <f>'[1]План 2025'!$V29</f>
        <v>560</v>
      </c>
      <c r="BH34" s="157">
        <f>'[1]План 2025'!$W29</f>
        <v>2314.6099999999997</v>
      </c>
      <c r="BI34" s="12">
        <f>'[2]СВОД по МО'!$GG36</f>
        <v>243</v>
      </c>
      <c r="BJ34" s="12">
        <f>'[2]СВОД по МО'!$GJ36</f>
        <v>1050.38843</v>
      </c>
      <c r="BK34" s="11">
        <f>'[3]План 2025'!$V29</f>
        <v>560</v>
      </c>
      <c r="BL34" s="157">
        <f>'[3]План 2025'!$W29</f>
        <v>2314.6099999999997</v>
      </c>
      <c r="BM34" s="272">
        <f t="shared" si="7"/>
        <v>0</v>
      </c>
      <c r="BN34" s="283">
        <f t="shared" si="8"/>
        <v>0</v>
      </c>
      <c r="BO34" s="338"/>
      <c r="BP34" s="339"/>
      <c r="BQ34" s="125"/>
      <c r="BR34" s="157"/>
      <c r="BS34" s="276"/>
      <c r="BT34" s="157"/>
      <c r="BU34" s="276"/>
      <c r="BV34" s="157"/>
      <c r="BW34" s="11">
        <f>'[1]План 2025'!$X29</f>
        <v>3290</v>
      </c>
      <c r="BX34" s="157">
        <f>'[1]План 2025'!$Y29</f>
        <v>51902.409999999996</v>
      </c>
      <c r="BY34" s="12">
        <f>'[2]СВОД по МО'!$GP36</f>
        <v>1251</v>
      </c>
      <c r="BZ34" s="12">
        <f>'[2]СВОД по МО'!$GS36</f>
        <v>18012.221860000001</v>
      </c>
      <c r="CA34" s="11">
        <f>'[3]План 2025'!$X29</f>
        <v>3290</v>
      </c>
      <c r="CB34" s="157">
        <f>'[3]План 2025'!$Y29</f>
        <v>51902.409999999996</v>
      </c>
      <c r="CC34" s="272">
        <f t="shared" si="9"/>
        <v>0</v>
      </c>
      <c r="CD34" s="283">
        <f t="shared" si="10"/>
        <v>0</v>
      </c>
      <c r="CE34" s="276"/>
      <c r="CF34" s="157"/>
      <c r="CG34" s="125"/>
      <c r="CH34" s="157"/>
      <c r="CI34" s="276"/>
      <c r="CJ34" s="157"/>
      <c r="CK34" s="296"/>
      <c r="CL34" s="276"/>
      <c r="CM34" s="157"/>
      <c r="CN34" s="11">
        <f>'[1]План 2025'!$AB29</f>
        <v>0</v>
      </c>
      <c r="CO34" s="157">
        <f>'[1]План 2025'!$AC29</f>
        <v>0</v>
      </c>
      <c r="CP34" s="12">
        <f>'[2]СВОД по МО'!$HA36</f>
        <v>0</v>
      </c>
      <c r="CQ34" s="12">
        <f>'[2]СВОД по МО'!$HD36</f>
        <v>-378.89336999999995</v>
      </c>
      <c r="CR34" s="11">
        <f>'[3]План 2025'!$AB29</f>
        <v>0</v>
      </c>
      <c r="CS34" s="157">
        <f>'[3]План 2025'!$AC29</f>
        <v>0</v>
      </c>
      <c r="CT34" s="272">
        <f>CR34-CN34</f>
        <v>0</v>
      </c>
      <c r="CU34" s="283">
        <f>CS34-CO34</f>
        <v>0</v>
      </c>
      <c r="CV34" s="276"/>
      <c r="CW34" s="157"/>
      <c r="CX34" s="276"/>
      <c r="CY34" s="157"/>
      <c r="CZ34" s="276"/>
      <c r="DA34" s="157"/>
      <c r="DC34" s="35"/>
    </row>
    <row r="35" spans="1:107" ht="18" x14ac:dyDescent="0.35">
      <c r="A35" s="122">
        <v>22</v>
      </c>
      <c r="B35" s="122" t="str">
        <f>'Скорая медицинская помощь'!B35</f>
        <v>410030</v>
      </c>
      <c r="C35" s="270" t="str">
        <f>'Скорая медицинская помощь'!C35</f>
        <v>ГБУЗ "УСТЬ-КАМЧАТСКАЯ РБ"</v>
      </c>
      <c r="D35" s="357">
        <f>'[1]План 2025'!$F30+'[4]План 2025'!$H30+'[4]План 2025'!$L30</f>
        <v>2499</v>
      </c>
      <c r="E35" s="358">
        <f>'[1]План 2025'!$G30+'[4]План 2025'!$I30+'[4]План 2025'!$M30</f>
        <v>25423.519999999997</v>
      </c>
      <c r="F35" s="357">
        <f>'[1]План 2025'!$J30</f>
        <v>158</v>
      </c>
      <c r="G35" s="358">
        <f>'[1]План 2025'!$K30</f>
        <v>794.87</v>
      </c>
      <c r="H35" s="12">
        <f>'[2]СВОД по МО'!$FA37</f>
        <v>285</v>
      </c>
      <c r="I35" s="12">
        <f>'[2]СВОД по МО'!$FD37</f>
        <v>3290.3680900000004</v>
      </c>
      <c r="J35" s="357">
        <f>'[1]План 2025'!$F30+'[1]План 2025'!$H30+'[1]План 2025'!$L30</f>
        <v>2499</v>
      </c>
      <c r="K35" s="360">
        <f>'[1]План 2025'!$G30+'[1]План 2025'!$I30+'[1]План 2025'!$M30</f>
        <v>25423.519999999997</v>
      </c>
      <c r="L35" s="357">
        <f>'[1]План 2025'!$J30</f>
        <v>158</v>
      </c>
      <c r="M35" s="358">
        <f>'[1]План 2025'!$K30</f>
        <v>794.87</v>
      </c>
      <c r="N35" s="355">
        <f t="shared" si="0"/>
        <v>0</v>
      </c>
      <c r="O35" s="356">
        <f t="shared" si="1"/>
        <v>0</v>
      </c>
      <c r="P35" s="313">
        <f t="shared" si="2"/>
        <v>0</v>
      </c>
      <c r="Q35" s="314">
        <f t="shared" si="3"/>
        <v>0</v>
      </c>
      <c r="R35" s="334"/>
      <c r="S35" s="157"/>
      <c r="T35" s="276"/>
      <c r="U35" s="157"/>
      <c r="V35" s="307"/>
      <c r="W35" s="125"/>
      <c r="X35" s="157"/>
      <c r="Y35" s="276"/>
      <c r="Z35" s="157"/>
      <c r="AA35" s="11">
        <f>'[1]План 2025'!$N30+'[1]План 2025'!$P30+'[1]План 2025'!$R30</f>
        <v>3981</v>
      </c>
      <c r="AB35" s="157">
        <f>'[1]План 2025'!$O30+'[1]План 2025'!$Q30+'[1]План 2025'!$S30</f>
        <v>43339.369999999974</v>
      </c>
      <c r="AC35" s="12">
        <f>'[2]СВОД по МО'!$FO37</f>
        <v>685</v>
      </c>
      <c r="AD35" s="12">
        <f>'[2]СВОД по МО'!$FR37</f>
        <v>13802.880510000001</v>
      </c>
      <c r="AE35" s="11">
        <f>'[3]План 2025'!$N30+'[3]План 2025'!$P30+'[3]План 2025'!$R30</f>
        <v>3981</v>
      </c>
      <c r="AF35" s="157">
        <f>'[3]План 2025'!$O30+'[3]План 2025'!$Q30+'[3]План 2025'!$S30</f>
        <v>43339.369999999974</v>
      </c>
      <c r="AG35" s="272">
        <f t="shared" si="4"/>
        <v>0</v>
      </c>
      <c r="AH35" s="283">
        <f t="shared" si="5"/>
        <v>0</v>
      </c>
      <c r="AI35" s="334"/>
      <c r="AJ35" s="335"/>
      <c r="AK35" s="276"/>
      <c r="AL35" s="157"/>
      <c r="AM35" s="276"/>
      <c r="AN35" s="157"/>
      <c r="AO35" s="276"/>
      <c r="AP35" s="157"/>
      <c r="AQ35" s="11">
        <f>'[1]План 2025'!$T30</f>
        <v>417</v>
      </c>
      <c r="AR35" s="157">
        <f>'[1]План 2025'!$U30</f>
        <v>4011.2</v>
      </c>
      <c r="AS35" s="12">
        <f>'[2]СВОД по МО'!$GA37</f>
        <v>64</v>
      </c>
      <c r="AT35" s="12">
        <f>'[2]СВОД по МО'!$GD37</f>
        <v>615.62752</v>
      </c>
      <c r="AU35" s="11">
        <f>'[3]План 2025'!$T30</f>
        <v>508</v>
      </c>
      <c r="AV35" s="157">
        <f>'[3]План 2025'!$U30</f>
        <v>4886.54</v>
      </c>
      <c r="AW35" s="272">
        <f t="shared" si="6"/>
        <v>91</v>
      </c>
      <c r="AX35" s="283">
        <f t="shared" si="6"/>
        <v>875.34000000000015</v>
      </c>
      <c r="AY35" s="338"/>
      <c r="AZ35" s="339"/>
      <c r="BA35" s="125"/>
      <c r="BB35" s="157"/>
      <c r="BC35" s="125">
        <v>91</v>
      </c>
      <c r="BD35" s="157">
        <v>875.34000000000015</v>
      </c>
      <c r="BE35" s="125"/>
      <c r="BF35" s="157"/>
      <c r="BG35" s="11">
        <f>'[1]План 2025'!$V30</f>
        <v>114</v>
      </c>
      <c r="BH35" s="157">
        <f>'[1]План 2025'!$W30</f>
        <v>473.41999999999996</v>
      </c>
      <c r="BI35" s="12">
        <f>'[2]СВОД по МО'!$GG37</f>
        <v>17</v>
      </c>
      <c r="BJ35" s="12">
        <f>'[2]СВОД по МО'!$GJ37</f>
        <v>91.669650000000004</v>
      </c>
      <c r="BK35" s="11">
        <f>'[3]План 2025'!$V30</f>
        <v>114</v>
      </c>
      <c r="BL35" s="157">
        <f>'[3]План 2025'!$W30</f>
        <v>473.41999999999996</v>
      </c>
      <c r="BM35" s="272">
        <f t="shared" si="7"/>
        <v>0</v>
      </c>
      <c r="BN35" s="283">
        <f t="shared" si="8"/>
        <v>0</v>
      </c>
      <c r="BO35" s="338"/>
      <c r="BP35" s="339"/>
      <c r="BQ35" s="125"/>
      <c r="BR35" s="157"/>
      <c r="BS35" s="276"/>
      <c r="BT35" s="157"/>
      <c r="BU35" s="276"/>
      <c r="BV35" s="157"/>
      <c r="BW35" s="11">
        <f>'[1]План 2025'!$X30</f>
        <v>1766</v>
      </c>
      <c r="BX35" s="157">
        <f>'[1]План 2025'!$Y30</f>
        <v>39638.14</v>
      </c>
      <c r="BY35" s="12">
        <f>'[2]СВОД по МО'!$GP37</f>
        <v>652</v>
      </c>
      <c r="BZ35" s="12">
        <f>'[2]СВОД по МО'!$GS37</f>
        <v>13893.17769</v>
      </c>
      <c r="CA35" s="11">
        <f>'[3]План 2025'!$X30</f>
        <v>1766</v>
      </c>
      <c r="CB35" s="157">
        <f>'[3]План 2025'!$Y30</f>
        <v>39638.14</v>
      </c>
      <c r="CC35" s="272">
        <f t="shared" si="9"/>
        <v>0</v>
      </c>
      <c r="CD35" s="283">
        <f t="shared" si="10"/>
        <v>0</v>
      </c>
      <c r="CE35" s="276"/>
      <c r="CF35" s="157"/>
      <c r="CG35" s="125"/>
      <c r="CH35" s="157"/>
      <c r="CI35" s="276"/>
      <c r="CJ35" s="157"/>
      <c r="CK35" s="296"/>
      <c r="CL35" s="276"/>
      <c r="CM35" s="157"/>
      <c r="CN35" s="11">
        <f>'[1]План 2025'!$AB30</f>
        <v>5</v>
      </c>
      <c r="CO35" s="157">
        <f>'[1]План 2025'!$AC30</f>
        <v>19.420000000000002</v>
      </c>
      <c r="CP35" s="12">
        <f>'[2]СВОД по МО'!$HA37</f>
        <v>0</v>
      </c>
      <c r="CQ35" s="12">
        <f>'[2]СВОД по МО'!$HD37</f>
        <v>-284.28031999999996</v>
      </c>
      <c r="CR35" s="11">
        <f>'[3]План 2025'!$AB30</f>
        <v>5</v>
      </c>
      <c r="CS35" s="157">
        <f>'[3]План 2025'!$AC30</f>
        <v>19.420000000000002</v>
      </c>
      <c r="CT35" s="272">
        <f t="shared" si="11"/>
        <v>0</v>
      </c>
      <c r="CU35" s="283">
        <f t="shared" si="12"/>
        <v>0</v>
      </c>
      <c r="CV35" s="276"/>
      <c r="CW35" s="157"/>
      <c r="CX35" s="276"/>
      <c r="CY35" s="157"/>
      <c r="CZ35" s="276"/>
      <c r="DA35" s="157"/>
      <c r="DC35" s="35"/>
    </row>
    <row r="36" spans="1:107" ht="18" x14ac:dyDescent="0.35">
      <c r="A36" s="122">
        <v>23</v>
      </c>
      <c r="B36" s="122" t="str">
        <f>'Скорая медицинская помощь'!B36</f>
        <v>410031</v>
      </c>
      <c r="C36" s="270" t="str">
        <f>'Скорая медицинская помощь'!C36</f>
        <v>ГБУЗ КК "КЛЮЧЕВСКАЯ РБ"</v>
      </c>
      <c r="D36" s="357">
        <f>'[1]План 2025'!$F31+'[4]План 2025'!$H31+'[4]План 2025'!$L31</f>
        <v>3484</v>
      </c>
      <c r="E36" s="358">
        <f>'[1]План 2025'!$G31+'[4]План 2025'!$I31+'[4]План 2025'!$M31</f>
        <v>35406.28</v>
      </c>
      <c r="F36" s="357">
        <f>'[1]План 2025'!$J31</f>
        <v>197</v>
      </c>
      <c r="G36" s="358">
        <f>'[1]План 2025'!$K31</f>
        <v>991.07</v>
      </c>
      <c r="H36" s="12">
        <f>'[2]СВОД по МО'!$FA38</f>
        <v>1683</v>
      </c>
      <c r="I36" s="12">
        <f>'[2]СВОД по МО'!$FD38</f>
        <v>17302.487210000003</v>
      </c>
      <c r="J36" s="357">
        <f>'[1]План 2025'!$F31+'[1]План 2025'!$H31+'[1]План 2025'!$L31</f>
        <v>3484</v>
      </c>
      <c r="K36" s="360">
        <f>'[1]План 2025'!$G31+'[1]План 2025'!$I31+'[1]План 2025'!$M31</f>
        <v>35406.28</v>
      </c>
      <c r="L36" s="357">
        <f>'[1]План 2025'!$J31</f>
        <v>197</v>
      </c>
      <c r="M36" s="358">
        <f>'[1]План 2025'!$K31</f>
        <v>991.07</v>
      </c>
      <c r="N36" s="355">
        <f t="shared" si="0"/>
        <v>0</v>
      </c>
      <c r="O36" s="356">
        <f t="shared" si="1"/>
        <v>0</v>
      </c>
      <c r="P36" s="313">
        <f t="shared" si="2"/>
        <v>0</v>
      </c>
      <c r="Q36" s="314">
        <f t="shared" si="3"/>
        <v>0</v>
      </c>
      <c r="R36" s="334"/>
      <c r="S36" s="157"/>
      <c r="T36" s="276"/>
      <c r="U36" s="157"/>
      <c r="V36" s="307"/>
      <c r="W36" s="125"/>
      <c r="X36" s="157"/>
      <c r="Y36" s="276"/>
      <c r="Z36" s="157"/>
      <c r="AA36" s="11">
        <f>'[1]План 2025'!$N31+'[1]План 2025'!$P31+'[1]План 2025'!$R31</f>
        <v>12874</v>
      </c>
      <c r="AB36" s="157">
        <f>'[1]План 2025'!$O31+'[1]План 2025'!$Q31+'[1]План 2025'!$S31</f>
        <v>17575.22</v>
      </c>
      <c r="AC36" s="12">
        <f>'[2]СВОД по МО'!$FO38</f>
        <v>3318</v>
      </c>
      <c r="AD36" s="12">
        <f>'[2]СВОД по МО'!$FR38</f>
        <v>4620.0861700000014</v>
      </c>
      <c r="AE36" s="11">
        <f>'[3]План 2025'!$N31+'[3]План 2025'!$P31+'[3]План 2025'!$R31</f>
        <v>12874</v>
      </c>
      <c r="AF36" s="157">
        <f>'[3]План 2025'!$O31+'[3]План 2025'!$Q31+'[3]План 2025'!$S31</f>
        <v>17575.22</v>
      </c>
      <c r="AG36" s="272">
        <f t="shared" si="4"/>
        <v>0</v>
      </c>
      <c r="AH36" s="283">
        <f t="shared" si="5"/>
        <v>0</v>
      </c>
      <c r="AI36" s="334"/>
      <c r="AJ36" s="335"/>
      <c r="AK36" s="276"/>
      <c r="AL36" s="157"/>
      <c r="AM36" s="276"/>
      <c r="AN36" s="157"/>
      <c r="AO36" s="276"/>
      <c r="AP36" s="157"/>
      <c r="AQ36" s="11">
        <f>'[1]План 2025'!$T31</f>
        <v>819</v>
      </c>
      <c r="AR36" s="157">
        <f>'[1]План 2025'!$U31</f>
        <v>7878.11</v>
      </c>
      <c r="AS36" s="12">
        <f>'[2]СВОД по МО'!$GA38</f>
        <v>26</v>
      </c>
      <c r="AT36" s="12">
        <f>'[2]СВОД по МО'!$GD38</f>
        <v>265.72226000000001</v>
      </c>
      <c r="AU36" s="11">
        <f>'[3]План 2025'!$T31</f>
        <v>970</v>
      </c>
      <c r="AV36" s="157">
        <f>'[3]План 2025'!$U31</f>
        <v>9330.6</v>
      </c>
      <c r="AW36" s="272">
        <f t="shared" si="6"/>
        <v>151</v>
      </c>
      <c r="AX36" s="283">
        <f t="shared" si="6"/>
        <v>1452.4900000000007</v>
      </c>
      <c r="AY36" s="338"/>
      <c r="AZ36" s="339"/>
      <c r="BA36" s="125"/>
      <c r="BB36" s="157"/>
      <c r="BC36" s="125">
        <v>151</v>
      </c>
      <c r="BD36" s="157">
        <v>1452.4900000000007</v>
      </c>
      <c r="BE36" s="125"/>
      <c r="BF36" s="157"/>
      <c r="BG36" s="11">
        <f>'[1]План 2025'!$V31</f>
        <v>260</v>
      </c>
      <c r="BH36" s="157">
        <f>'[1]План 2025'!$W31</f>
        <v>1070.58</v>
      </c>
      <c r="BI36" s="12">
        <f>'[2]СВОД по МО'!$GG38</f>
        <v>134</v>
      </c>
      <c r="BJ36" s="12">
        <f>'[2]СВОД по МО'!$GJ38</f>
        <v>524.90560000000005</v>
      </c>
      <c r="BK36" s="11">
        <f>'[3]План 2025'!$V31</f>
        <v>260</v>
      </c>
      <c r="BL36" s="157">
        <f>'[3]План 2025'!$W31</f>
        <v>1070.58</v>
      </c>
      <c r="BM36" s="272">
        <f t="shared" si="7"/>
        <v>0</v>
      </c>
      <c r="BN36" s="283">
        <f t="shared" si="8"/>
        <v>0</v>
      </c>
      <c r="BO36" s="338"/>
      <c r="BP36" s="339"/>
      <c r="BQ36" s="125"/>
      <c r="BR36" s="157"/>
      <c r="BS36" s="276"/>
      <c r="BT36" s="157"/>
      <c r="BU36" s="276"/>
      <c r="BV36" s="157"/>
      <c r="BW36" s="11">
        <f>'[1]План 2025'!$X31</f>
        <v>5442</v>
      </c>
      <c r="BX36" s="157">
        <f>'[1]План 2025'!$Y31</f>
        <v>36304.31</v>
      </c>
      <c r="BY36" s="12">
        <f>'[2]СВОД по МО'!$GP38</f>
        <v>1936</v>
      </c>
      <c r="BZ36" s="12">
        <f>'[2]СВОД по МО'!$GS38</f>
        <v>12013.525159999997</v>
      </c>
      <c r="CA36" s="11">
        <f>'[3]План 2025'!$X31</f>
        <v>5442</v>
      </c>
      <c r="CB36" s="157">
        <f>'[3]План 2025'!$Y31</f>
        <v>36304.31</v>
      </c>
      <c r="CC36" s="272">
        <f t="shared" si="9"/>
        <v>0</v>
      </c>
      <c r="CD36" s="283">
        <f t="shared" si="10"/>
        <v>0</v>
      </c>
      <c r="CE36" s="276"/>
      <c r="CF36" s="157"/>
      <c r="CG36" s="125"/>
      <c r="CH36" s="157"/>
      <c r="CI36" s="276"/>
      <c r="CJ36" s="157"/>
      <c r="CK36" s="296"/>
      <c r="CL36" s="276"/>
      <c r="CM36" s="157"/>
      <c r="CN36" s="11">
        <f>'[1]План 2025'!$AB31</f>
        <v>0</v>
      </c>
      <c r="CO36" s="157">
        <f>'[1]План 2025'!$AC31</f>
        <v>0</v>
      </c>
      <c r="CP36" s="12">
        <f>'[2]СВОД по МО'!$HA38</f>
        <v>0</v>
      </c>
      <c r="CQ36" s="12">
        <f>'[2]СВОД по МО'!$HD38</f>
        <v>-3677.5680700000003</v>
      </c>
      <c r="CR36" s="11">
        <f>'[3]План 2025'!$AB31</f>
        <v>0</v>
      </c>
      <c r="CS36" s="157">
        <f>'[3]План 2025'!$AC31</f>
        <v>0</v>
      </c>
      <c r="CT36" s="272">
        <f t="shared" si="11"/>
        <v>0</v>
      </c>
      <c r="CU36" s="283">
        <f t="shared" si="12"/>
        <v>0</v>
      </c>
      <c r="CV36" s="276"/>
      <c r="CW36" s="157"/>
      <c r="CX36" s="276"/>
      <c r="CY36" s="157"/>
      <c r="CZ36" s="276"/>
      <c r="DA36" s="157"/>
      <c r="DC36" s="35"/>
    </row>
    <row r="37" spans="1:107" ht="21" customHeight="1" x14ac:dyDescent="0.35">
      <c r="A37" s="122">
        <v>24</v>
      </c>
      <c r="B37" s="122" t="str">
        <f>'Скорая медицинская помощь'!B37</f>
        <v>410032</v>
      </c>
      <c r="C37" s="270" t="str">
        <f>'Скорая медицинская помощь'!C37</f>
        <v>ГБУЗ КК СРБ</v>
      </c>
      <c r="D37" s="357">
        <f>'[1]План 2025'!$F32+'[4]План 2025'!$H32+'[4]План 2025'!$L32</f>
        <v>1334</v>
      </c>
      <c r="E37" s="358">
        <f>'[1]План 2025'!$G32+'[4]План 2025'!$I32+'[4]План 2025'!$M32</f>
        <v>13451.21</v>
      </c>
      <c r="F37" s="357">
        <f>'[1]План 2025'!$J32</f>
        <v>87</v>
      </c>
      <c r="G37" s="358">
        <f>'[1]План 2025'!$K32</f>
        <v>437.68</v>
      </c>
      <c r="H37" s="12">
        <f>'[2]СВОД по МО'!$FA39</f>
        <v>465</v>
      </c>
      <c r="I37" s="12">
        <f>'[2]СВОД по МО'!$FD39</f>
        <v>4677.4411599999994</v>
      </c>
      <c r="J37" s="357">
        <f>'[1]План 2025'!$F32+'[1]План 2025'!$H32+'[1]План 2025'!$L32</f>
        <v>1334</v>
      </c>
      <c r="K37" s="360">
        <f>'[1]План 2025'!$G32+'[1]План 2025'!$I32+'[1]План 2025'!$M32</f>
        <v>13451.21</v>
      </c>
      <c r="L37" s="357">
        <f>'[1]План 2025'!$J32</f>
        <v>87</v>
      </c>
      <c r="M37" s="358">
        <f>'[1]План 2025'!$K32</f>
        <v>437.68</v>
      </c>
      <c r="N37" s="355">
        <f t="shared" si="0"/>
        <v>0</v>
      </c>
      <c r="O37" s="356">
        <f t="shared" si="1"/>
        <v>0</v>
      </c>
      <c r="P37" s="313">
        <f t="shared" si="2"/>
        <v>0</v>
      </c>
      <c r="Q37" s="314">
        <f t="shared" si="3"/>
        <v>0</v>
      </c>
      <c r="R37" s="334"/>
      <c r="S37" s="157"/>
      <c r="T37" s="276"/>
      <c r="U37" s="157"/>
      <c r="V37" s="307"/>
      <c r="W37" s="125"/>
      <c r="X37" s="157"/>
      <c r="Y37" s="276"/>
      <c r="Z37" s="157"/>
      <c r="AA37" s="11">
        <f>'[1]План 2025'!$N32+'[1]План 2025'!$P32+'[1]План 2025'!$R32</f>
        <v>1999</v>
      </c>
      <c r="AB37" s="157">
        <f>'[1]План 2025'!$O32+'[1]План 2025'!$Q32+'[1]План 2025'!$S32</f>
        <v>58956.49</v>
      </c>
      <c r="AC37" s="12">
        <f>'[2]СВОД по МО'!$FO39</f>
        <v>878</v>
      </c>
      <c r="AD37" s="12">
        <f>'[2]СВОД по МО'!$FR39</f>
        <v>18695.747619999998</v>
      </c>
      <c r="AE37" s="11">
        <f>'[3]План 2025'!$N32+'[3]План 2025'!$P32+'[3]План 2025'!$R32</f>
        <v>1999</v>
      </c>
      <c r="AF37" s="157">
        <f>'[3]План 2025'!$O32+'[3]План 2025'!$Q32+'[3]План 2025'!$S32</f>
        <v>58956.49</v>
      </c>
      <c r="AG37" s="272">
        <f t="shared" si="4"/>
        <v>0</v>
      </c>
      <c r="AH37" s="283">
        <f t="shared" si="5"/>
        <v>0</v>
      </c>
      <c r="AI37" s="334"/>
      <c r="AJ37" s="335"/>
      <c r="AK37" s="276"/>
      <c r="AL37" s="157"/>
      <c r="AM37" s="276"/>
      <c r="AN37" s="157"/>
      <c r="AO37" s="276"/>
      <c r="AP37" s="157"/>
      <c r="AQ37" s="11">
        <f>'[1]План 2025'!$T32</f>
        <v>276</v>
      </c>
      <c r="AR37" s="157">
        <f>'[1]План 2025'!$U32</f>
        <v>2275.7999999999997</v>
      </c>
      <c r="AS37" s="12">
        <f>'[2]СВОД по МО'!$GA39</f>
        <v>3</v>
      </c>
      <c r="AT37" s="12">
        <f>'[2]СВОД по МО'!$GD39</f>
        <v>17.36985</v>
      </c>
      <c r="AU37" s="11">
        <f>'[3]План 2025'!$T32</f>
        <v>417</v>
      </c>
      <c r="AV37" s="157">
        <f>'[3]План 2025'!$U32</f>
        <v>3440.64</v>
      </c>
      <c r="AW37" s="272">
        <f t="shared" si="6"/>
        <v>141</v>
      </c>
      <c r="AX37" s="283">
        <f t="shared" si="6"/>
        <v>1164.8400000000001</v>
      </c>
      <c r="AY37" s="338"/>
      <c r="AZ37" s="339"/>
      <c r="BA37" s="125"/>
      <c r="BB37" s="157"/>
      <c r="BC37" s="125">
        <v>141</v>
      </c>
      <c r="BD37" s="157">
        <v>1164.8400000000001</v>
      </c>
      <c r="BE37" s="125"/>
      <c r="BF37" s="157"/>
      <c r="BG37" s="11">
        <f>'[1]План 2025'!$V32</f>
        <v>440</v>
      </c>
      <c r="BH37" s="157">
        <f>'[1]План 2025'!$W32</f>
        <v>1524.88</v>
      </c>
      <c r="BI37" s="12">
        <f>'[2]СВОД по МО'!$GG39</f>
        <v>89</v>
      </c>
      <c r="BJ37" s="12">
        <f>'[2]СВОД по МО'!$GJ39</f>
        <v>508.27933000000002</v>
      </c>
      <c r="BK37" s="11">
        <f>'[3]План 2025'!$V32</f>
        <v>440</v>
      </c>
      <c r="BL37" s="157">
        <f>'[3]План 2025'!$W32</f>
        <v>1524.88</v>
      </c>
      <c r="BM37" s="272">
        <f t="shared" si="7"/>
        <v>0</v>
      </c>
      <c r="BN37" s="283">
        <f t="shared" si="8"/>
        <v>0</v>
      </c>
      <c r="BO37" s="338"/>
      <c r="BP37" s="339"/>
      <c r="BQ37" s="125"/>
      <c r="BR37" s="157"/>
      <c r="BS37" s="276"/>
      <c r="BT37" s="157"/>
      <c r="BU37" s="276"/>
      <c r="BV37" s="157"/>
      <c r="BW37" s="11">
        <f>'[1]План 2025'!$X32</f>
        <v>1420</v>
      </c>
      <c r="BX37" s="157">
        <f>'[1]План 2025'!$Y32</f>
        <v>49047.35</v>
      </c>
      <c r="BY37" s="12">
        <f>'[2]СВОД по МО'!$GP39</f>
        <v>593</v>
      </c>
      <c r="BZ37" s="12">
        <f>'[2]СВОД по МО'!$GS39</f>
        <v>16779.03745</v>
      </c>
      <c r="CA37" s="11">
        <f>'[3]План 2025'!$X32</f>
        <v>1420</v>
      </c>
      <c r="CB37" s="157">
        <f>'[3]План 2025'!$Y32</f>
        <v>49047.35</v>
      </c>
      <c r="CC37" s="272">
        <f t="shared" si="9"/>
        <v>0</v>
      </c>
      <c r="CD37" s="283">
        <f t="shared" si="10"/>
        <v>0</v>
      </c>
      <c r="CE37" s="276"/>
      <c r="CF37" s="157"/>
      <c r="CG37" s="125"/>
      <c r="CH37" s="157"/>
      <c r="CI37" s="276"/>
      <c r="CJ37" s="157"/>
      <c r="CK37" s="296"/>
      <c r="CL37" s="276"/>
      <c r="CM37" s="157"/>
      <c r="CN37" s="11">
        <f>'[1]План 2025'!$AB32</f>
        <v>0</v>
      </c>
      <c r="CO37" s="157">
        <f>'[1]План 2025'!$AC32</f>
        <v>0</v>
      </c>
      <c r="CP37" s="12">
        <f>'[2]СВОД по МО'!$HA39</f>
        <v>0</v>
      </c>
      <c r="CQ37" s="12">
        <f>'[2]СВОД по МО'!$HD39</f>
        <v>-695.93092000000001</v>
      </c>
      <c r="CR37" s="11">
        <f>'[3]План 2025'!$AB32</f>
        <v>0</v>
      </c>
      <c r="CS37" s="157">
        <f>'[3]План 2025'!$AC32</f>
        <v>0</v>
      </c>
      <c r="CT37" s="272">
        <f t="shared" si="11"/>
        <v>0</v>
      </c>
      <c r="CU37" s="283">
        <f t="shared" si="12"/>
        <v>0</v>
      </c>
      <c r="CV37" s="276"/>
      <c r="CW37" s="157"/>
      <c r="CX37" s="276"/>
      <c r="CY37" s="157"/>
      <c r="CZ37" s="276"/>
      <c r="DA37" s="157"/>
      <c r="DC37" s="35"/>
    </row>
    <row r="38" spans="1:107" ht="18" x14ac:dyDescent="0.35">
      <c r="A38" s="122">
        <v>25</v>
      </c>
      <c r="B38" s="122" t="str">
        <f>'Скорая медицинская помощь'!B38</f>
        <v>410033</v>
      </c>
      <c r="C38" s="270" t="str">
        <f>'Скорая медицинская помощь'!C38</f>
        <v>ГБУЗ КК БЫСТРИНСКАЯ РБ</v>
      </c>
      <c r="D38" s="357">
        <f>'[1]План 2025'!$F33+'[4]План 2025'!$H33+'[4]План 2025'!$L33</f>
        <v>1692</v>
      </c>
      <c r="E38" s="358">
        <f>'[1]План 2025'!$G33+'[4]План 2025'!$I33+'[4]План 2025'!$M33</f>
        <v>17399.63</v>
      </c>
      <c r="F38" s="357">
        <f>'[1]План 2025'!$J33</f>
        <v>102</v>
      </c>
      <c r="G38" s="358">
        <f>'[1]План 2025'!$K33</f>
        <v>513.14</v>
      </c>
      <c r="H38" s="12">
        <f>'[2]СВОД по МО'!$FA40</f>
        <v>414</v>
      </c>
      <c r="I38" s="12">
        <f>'[2]СВОД по МО'!$FD40</f>
        <v>3998.9946299999997</v>
      </c>
      <c r="J38" s="357">
        <f>'[1]План 2025'!$F33+'[1]План 2025'!$H33+'[1]План 2025'!$L33</f>
        <v>1692</v>
      </c>
      <c r="K38" s="360">
        <f>'[1]План 2025'!$G33+'[1]План 2025'!$I33+'[1]План 2025'!$M33</f>
        <v>17399.63</v>
      </c>
      <c r="L38" s="357">
        <f>'[1]План 2025'!$J33</f>
        <v>102</v>
      </c>
      <c r="M38" s="358">
        <f>'[1]План 2025'!$K33</f>
        <v>513.14</v>
      </c>
      <c r="N38" s="355">
        <f t="shared" si="0"/>
        <v>0</v>
      </c>
      <c r="O38" s="356">
        <f t="shared" si="1"/>
        <v>0</v>
      </c>
      <c r="P38" s="313">
        <f t="shared" si="2"/>
        <v>0</v>
      </c>
      <c r="Q38" s="314">
        <f t="shared" si="3"/>
        <v>0</v>
      </c>
      <c r="R38" s="334"/>
      <c r="S38" s="157"/>
      <c r="T38" s="276"/>
      <c r="U38" s="157"/>
      <c r="V38" s="307"/>
      <c r="W38" s="125"/>
      <c r="X38" s="157"/>
      <c r="Y38" s="276"/>
      <c r="Z38" s="157"/>
      <c r="AA38" s="11">
        <f>'[1]План 2025'!$N33+'[1]План 2025'!$P33+'[1]План 2025'!$R33</f>
        <v>4378</v>
      </c>
      <c r="AB38" s="157">
        <f>'[1]План 2025'!$O33+'[1]План 2025'!$Q33+'[1]План 2025'!$S33</f>
        <v>25629.399999999998</v>
      </c>
      <c r="AC38" s="12">
        <f>'[2]СВОД по МО'!$FO40</f>
        <v>1479</v>
      </c>
      <c r="AD38" s="12">
        <f>'[2]СВОД по МО'!$FR40</f>
        <v>8302.9632099999999</v>
      </c>
      <c r="AE38" s="11">
        <f>'[3]План 2025'!$N33+'[3]План 2025'!$P33+'[3]План 2025'!$R33</f>
        <v>4378</v>
      </c>
      <c r="AF38" s="157">
        <f>'[3]План 2025'!$O33+'[3]План 2025'!$Q33+'[3]План 2025'!$S33</f>
        <v>25629.399999999998</v>
      </c>
      <c r="AG38" s="272">
        <f t="shared" si="4"/>
        <v>0</v>
      </c>
      <c r="AH38" s="283">
        <f t="shared" si="5"/>
        <v>0</v>
      </c>
      <c r="AI38" s="334"/>
      <c r="AJ38" s="335"/>
      <c r="AK38" s="276"/>
      <c r="AL38" s="157"/>
      <c r="AM38" s="276"/>
      <c r="AN38" s="157"/>
      <c r="AO38" s="276"/>
      <c r="AP38" s="157"/>
      <c r="AQ38" s="11">
        <f>'[1]План 2025'!$T33</f>
        <v>159</v>
      </c>
      <c r="AR38" s="157">
        <f>'[1]План 2025'!$U33</f>
        <v>1529.45</v>
      </c>
      <c r="AS38" s="12">
        <f>'[2]СВОД по МО'!$GA40</f>
        <v>110</v>
      </c>
      <c r="AT38" s="12">
        <f>'[2]СВОД по МО'!$GD40</f>
        <v>1077.34816</v>
      </c>
      <c r="AU38" s="11">
        <f>'[3]План 2025'!$T33</f>
        <v>161</v>
      </c>
      <c r="AV38" s="157">
        <f>'[3]План 2025'!$U33</f>
        <v>1548.69</v>
      </c>
      <c r="AW38" s="272">
        <f t="shared" si="6"/>
        <v>2</v>
      </c>
      <c r="AX38" s="283">
        <f t="shared" si="6"/>
        <v>19.240000000000009</v>
      </c>
      <c r="AY38" s="338"/>
      <c r="AZ38" s="339"/>
      <c r="BA38" s="125"/>
      <c r="BB38" s="157"/>
      <c r="BC38" s="125">
        <v>2</v>
      </c>
      <c r="BD38" s="157">
        <v>19.240000000000009</v>
      </c>
      <c r="BE38" s="125"/>
      <c r="BF38" s="157"/>
      <c r="BG38" s="11">
        <f>'[1]План 2025'!$V33</f>
        <v>12</v>
      </c>
      <c r="BH38" s="157">
        <f>'[1]План 2025'!$W33</f>
        <v>49.83</v>
      </c>
      <c r="BI38" s="12">
        <f>'[2]СВОД по МО'!$GG40</f>
        <v>3</v>
      </c>
      <c r="BJ38" s="12">
        <f>'[2]СВОД по МО'!$GJ40</f>
        <v>12.458670000000001</v>
      </c>
      <c r="BK38" s="11">
        <f>'[3]План 2025'!$V33</f>
        <v>12</v>
      </c>
      <c r="BL38" s="157">
        <f>'[3]План 2025'!$W33</f>
        <v>49.83</v>
      </c>
      <c r="BM38" s="272">
        <f t="shared" si="7"/>
        <v>0</v>
      </c>
      <c r="BN38" s="283">
        <f t="shared" si="8"/>
        <v>0</v>
      </c>
      <c r="BO38" s="338"/>
      <c r="BP38" s="339"/>
      <c r="BQ38" s="125"/>
      <c r="BR38" s="157"/>
      <c r="BS38" s="276"/>
      <c r="BT38" s="157"/>
      <c r="BU38" s="276"/>
      <c r="BV38" s="157"/>
      <c r="BW38" s="11">
        <f>'[1]План 2025'!$X33</f>
        <v>2502</v>
      </c>
      <c r="BX38" s="157">
        <f>'[1]План 2025'!$Y33</f>
        <v>31012.010000000002</v>
      </c>
      <c r="BY38" s="12">
        <f>'[2]СВОД по МО'!$GP40</f>
        <v>930</v>
      </c>
      <c r="BZ38" s="12">
        <f>'[2]СВОД по МО'!$GS40</f>
        <v>11174.388510000001</v>
      </c>
      <c r="CA38" s="11">
        <f>'[3]План 2025'!$X33</f>
        <v>2502</v>
      </c>
      <c r="CB38" s="157">
        <f>'[3]План 2025'!$Y33</f>
        <v>31012.010000000002</v>
      </c>
      <c r="CC38" s="272">
        <f t="shared" si="9"/>
        <v>0</v>
      </c>
      <c r="CD38" s="283">
        <f t="shared" si="10"/>
        <v>0</v>
      </c>
      <c r="CE38" s="276"/>
      <c r="CF38" s="157"/>
      <c r="CG38" s="125"/>
      <c r="CH38" s="157"/>
      <c r="CI38" s="276"/>
      <c r="CJ38" s="157"/>
      <c r="CK38" s="296"/>
      <c r="CL38" s="276"/>
      <c r="CM38" s="157"/>
      <c r="CN38" s="11">
        <f>'[1]План 2025'!$AB33</f>
        <v>0</v>
      </c>
      <c r="CO38" s="157">
        <f>'[1]План 2025'!$AC33</f>
        <v>0</v>
      </c>
      <c r="CP38" s="12">
        <f>'[2]СВОД по МО'!$HA40</f>
        <v>0</v>
      </c>
      <c r="CQ38" s="12">
        <f>'[2]СВОД по МО'!$HD40</f>
        <v>-313.22668000000004</v>
      </c>
      <c r="CR38" s="11">
        <f>'[3]План 2025'!$AB33</f>
        <v>0</v>
      </c>
      <c r="CS38" s="157">
        <f>'[3]План 2025'!$AC33</f>
        <v>0</v>
      </c>
      <c r="CT38" s="272">
        <f t="shared" si="11"/>
        <v>0</v>
      </c>
      <c r="CU38" s="283">
        <f t="shared" si="12"/>
        <v>0</v>
      </c>
      <c r="CV38" s="276"/>
      <c r="CW38" s="157"/>
      <c r="CX38" s="276"/>
      <c r="CY38" s="157"/>
      <c r="CZ38" s="276"/>
      <c r="DA38" s="157"/>
      <c r="DC38" s="35"/>
    </row>
    <row r="39" spans="1:107" ht="18" x14ac:dyDescent="0.35">
      <c r="A39" s="122">
        <v>26</v>
      </c>
      <c r="B39" s="122" t="str">
        <f>'Скорая медицинская помощь'!B39</f>
        <v>410035</v>
      </c>
      <c r="C39" s="270" t="str">
        <f>'Скорая медицинская помощь'!C39</f>
        <v>ГБУЗ КК ВГБ</v>
      </c>
      <c r="D39" s="357">
        <f>'[1]План 2025'!$F34+'[4]План 2025'!$H34+'[4]План 2025'!$L34</f>
        <v>16433</v>
      </c>
      <c r="E39" s="358">
        <f>'[1]План 2025'!$G34+'[4]План 2025'!$I34+'[4]План 2025'!$M34</f>
        <v>166409.07</v>
      </c>
      <c r="F39" s="357">
        <f>'[1]План 2025'!$J34</f>
        <v>932</v>
      </c>
      <c r="G39" s="358">
        <f>'[1]План 2025'!$K34</f>
        <v>4688.7299999999996</v>
      </c>
      <c r="H39" s="12">
        <f>'[2]СВОД по МО'!$FA41</f>
        <v>4801</v>
      </c>
      <c r="I39" s="12">
        <f>'[2]СВОД по МО'!$FD41</f>
        <v>55276.135580000002</v>
      </c>
      <c r="J39" s="357">
        <f>'[1]План 2025'!$F34+'[1]План 2025'!$H34+'[1]План 2025'!$L34</f>
        <v>16433</v>
      </c>
      <c r="K39" s="360">
        <f>'[1]План 2025'!$G34+'[1]План 2025'!$I34+'[1]План 2025'!$M34</f>
        <v>166409.07</v>
      </c>
      <c r="L39" s="357">
        <f>'[1]План 2025'!$J34</f>
        <v>932</v>
      </c>
      <c r="M39" s="358">
        <f>'[1]План 2025'!$K34</f>
        <v>4688.7299999999996</v>
      </c>
      <c r="N39" s="355">
        <f t="shared" si="0"/>
        <v>0</v>
      </c>
      <c r="O39" s="356">
        <f t="shared" si="1"/>
        <v>0</v>
      </c>
      <c r="P39" s="313">
        <f t="shared" si="2"/>
        <v>0</v>
      </c>
      <c r="Q39" s="314">
        <f t="shared" si="3"/>
        <v>0</v>
      </c>
      <c r="R39" s="334"/>
      <c r="S39" s="157"/>
      <c r="T39" s="276"/>
      <c r="U39" s="157"/>
      <c r="V39" s="307"/>
      <c r="W39" s="125"/>
      <c r="X39" s="157"/>
      <c r="Y39" s="276"/>
      <c r="Z39" s="157"/>
      <c r="AA39" s="11">
        <f>'[1]План 2025'!$N34+'[1]План 2025'!$P34+'[1]План 2025'!$R34</f>
        <v>49357</v>
      </c>
      <c r="AB39" s="157">
        <f>'[1]План 2025'!$O34+'[1]План 2025'!$Q34+'[1]План 2025'!$S34</f>
        <v>62037.729999999989</v>
      </c>
      <c r="AC39" s="12">
        <f>'[2]СВОД по МО'!$FO41</f>
        <v>14739</v>
      </c>
      <c r="AD39" s="12">
        <f>'[2]СВОД по МО'!$FR41</f>
        <v>16343.408620000002</v>
      </c>
      <c r="AE39" s="11">
        <f>'[3]План 2025'!$N34+'[3]План 2025'!$P34+'[3]План 2025'!$R34</f>
        <v>49357</v>
      </c>
      <c r="AF39" s="157">
        <f>'[3]План 2025'!$O34+'[3]План 2025'!$Q34+'[3]План 2025'!$S34</f>
        <v>62037.729999999989</v>
      </c>
      <c r="AG39" s="272">
        <f t="shared" si="4"/>
        <v>0</v>
      </c>
      <c r="AH39" s="283">
        <f t="shared" si="5"/>
        <v>0</v>
      </c>
      <c r="AI39" s="334"/>
      <c r="AJ39" s="335"/>
      <c r="AK39" s="276"/>
      <c r="AL39" s="157"/>
      <c r="AM39" s="276"/>
      <c r="AN39" s="157"/>
      <c r="AO39" s="276"/>
      <c r="AP39" s="157"/>
      <c r="AQ39" s="11">
        <f>'[1]План 2025'!$T34</f>
        <v>2487</v>
      </c>
      <c r="AR39" s="157">
        <f>'[1]План 2025'!$U34</f>
        <v>23429.68</v>
      </c>
      <c r="AS39" s="12">
        <f>'[2]СВОД по МО'!$GA41</f>
        <v>307</v>
      </c>
      <c r="AT39" s="12">
        <f>'[2]СВОД по МО'!$GD41</f>
        <v>2711.5771199999999</v>
      </c>
      <c r="AU39" s="11">
        <f>'[3]План 2025'!$T34</f>
        <v>3518</v>
      </c>
      <c r="AV39" s="157">
        <f>'[3]План 2025'!$U34</f>
        <v>33145.18</v>
      </c>
      <c r="AW39" s="272">
        <f t="shared" si="6"/>
        <v>1031</v>
      </c>
      <c r="AX39" s="283">
        <f t="shared" si="6"/>
        <v>9715.5</v>
      </c>
      <c r="AY39" s="338"/>
      <c r="AZ39" s="339"/>
      <c r="BA39" s="125"/>
      <c r="BB39" s="157"/>
      <c r="BC39" s="125">
        <v>1031</v>
      </c>
      <c r="BD39" s="157">
        <v>9715.5</v>
      </c>
      <c r="BE39" s="125"/>
      <c r="BF39" s="157"/>
      <c r="BG39" s="11">
        <f>'[1]План 2025'!$V34</f>
        <v>2281</v>
      </c>
      <c r="BH39" s="157">
        <f>'[1]План 2025'!$W34</f>
        <v>9252.1899999999987</v>
      </c>
      <c r="BI39" s="12">
        <f>'[2]СВОД по МО'!$GG41</f>
        <v>705</v>
      </c>
      <c r="BJ39" s="12">
        <f>'[2]СВОД по МО'!$GJ41</f>
        <v>3098.5663400000008</v>
      </c>
      <c r="BK39" s="11">
        <f>'[3]План 2025'!$V34</f>
        <v>2281</v>
      </c>
      <c r="BL39" s="157">
        <f>'[3]План 2025'!$W34</f>
        <v>9252.1899999999987</v>
      </c>
      <c r="BM39" s="272">
        <f t="shared" si="7"/>
        <v>0</v>
      </c>
      <c r="BN39" s="283">
        <f t="shared" si="8"/>
        <v>0</v>
      </c>
      <c r="BO39" s="338"/>
      <c r="BP39" s="339"/>
      <c r="BQ39" s="125"/>
      <c r="BR39" s="157"/>
      <c r="BS39" s="276"/>
      <c r="BT39" s="157"/>
      <c r="BU39" s="276"/>
      <c r="BV39" s="157"/>
      <c r="BW39" s="11">
        <f>'[1]План 2025'!$X34</f>
        <v>25685</v>
      </c>
      <c r="BX39" s="157">
        <f>'[1]План 2025'!$Y34</f>
        <v>170827.32</v>
      </c>
      <c r="BY39" s="12">
        <f>'[2]СВОД по МО'!$GP41</f>
        <v>8679</v>
      </c>
      <c r="BZ39" s="12">
        <f>'[2]СВОД по МО'!$GS41</f>
        <v>66766.413349999988</v>
      </c>
      <c r="CA39" s="11">
        <f>'[3]План 2025'!$X34</f>
        <v>25685</v>
      </c>
      <c r="CB39" s="157">
        <f>'[3]План 2025'!$Y34</f>
        <v>170827.32</v>
      </c>
      <c r="CC39" s="272">
        <f t="shared" si="9"/>
        <v>0</v>
      </c>
      <c r="CD39" s="283">
        <f t="shared" si="10"/>
        <v>0</v>
      </c>
      <c r="CE39" s="276"/>
      <c r="CF39" s="157"/>
      <c r="CG39" s="125"/>
      <c r="CH39" s="157"/>
      <c r="CI39" s="276"/>
      <c r="CJ39" s="157"/>
      <c r="CK39" s="296"/>
      <c r="CL39" s="276"/>
      <c r="CM39" s="157"/>
      <c r="CN39" s="11">
        <f>'[1]План 2025'!$AB34</f>
        <v>791</v>
      </c>
      <c r="CO39" s="157">
        <f>'[1]План 2025'!$AC34</f>
        <v>2110.67</v>
      </c>
      <c r="CP39" s="12">
        <f>'[2]СВОД по МО'!$HA41</f>
        <v>487</v>
      </c>
      <c r="CQ39" s="12">
        <f>'[2]СВОД по МО'!$HD41</f>
        <v>-8994.0409199999995</v>
      </c>
      <c r="CR39" s="11">
        <f>'[3]План 2025'!$AB34</f>
        <v>791</v>
      </c>
      <c r="CS39" s="157">
        <f>'[3]План 2025'!$AC34</f>
        <v>2110.67</v>
      </c>
      <c r="CT39" s="272">
        <f t="shared" si="11"/>
        <v>0</v>
      </c>
      <c r="CU39" s="283">
        <f t="shared" si="12"/>
        <v>0</v>
      </c>
      <c r="CV39" s="276"/>
      <c r="CW39" s="157"/>
      <c r="CX39" s="276"/>
      <c r="CY39" s="157"/>
      <c r="CZ39" s="276"/>
      <c r="DA39" s="157"/>
      <c r="DC39" s="35"/>
    </row>
    <row r="40" spans="1:107" ht="18" x14ac:dyDescent="0.35">
      <c r="A40" s="122">
        <v>27</v>
      </c>
      <c r="B40" s="122" t="str">
        <f>'Скорая медицинская помощь'!B40</f>
        <v>410036</v>
      </c>
      <c r="C40" s="270" t="str">
        <f>'Скорая медицинская помощь'!C40</f>
        <v>ГБУЗ КК НРБ</v>
      </c>
      <c r="D40" s="357">
        <f>'[1]План 2025'!$F35+'[4]План 2025'!$H35+'[4]План 2025'!$L35</f>
        <v>116</v>
      </c>
      <c r="E40" s="358">
        <f>'[1]План 2025'!$G35+'[4]План 2025'!$I35+'[4]План 2025'!$M35</f>
        <v>1113.46</v>
      </c>
      <c r="F40" s="357">
        <f>'[1]План 2025'!$J35</f>
        <v>0</v>
      </c>
      <c r="G40" s="358">
        <f>'[1]План 2025'!$K35</f>
        <v>0</v>
      </c>
      <c r="H40" s="12">
        <f>'[2]СВОД по МО'!$FA42</f>
        <v>53</v>
      </c>
      <c r="I40" s="12">
        <f>'[2]СВОД по МО'!$FD42</f>
        <v>590.02545999999995</v>
      </c>
      <c r="J40" s="357">
        <f>'[1]План 2025'!$F35+'[1]План 2025'!$H35+'[1]План 2025'!$L35</f>
        <v>116</v>
      </c>
      <c r="K40" s="360">
        <f>'[1]План 2025'!$G35+'[1]План 2025'!$I35+'[1]План 2025'!$M35</f>
        <v>1113.46</v>
      </c>
      <c r="L40" s="357">
        <f>'[1]План 2025'!$J35</f>
        <v>0</v>
      </c>
      <c r="M40" s="358">
        <f>'[1]План 2025'!$K35</f>
        <v>0</v>
      </c>
      <c r="N40" s="355">
        <f t="shared" si="0"/>
        <v>0</v>
      </c>
      <c r="O40" s="356">
        <f t="shared" si="1"/>
        <v>0</v>
      </c>
      <c r="P40" s="313">
        <f t="shared" si="2"/>
        <v>0</v>
      </c>
      <c r="Q40" s="314">
        <f t="shared" si="3"/>
        <v>0</v>
      </c>
      <c r="R40" s="334"/>
      <c r="S40" s="157"/>
      <c r="T40" s="276"/>
      <c r="U40" s="157"/>
      <c r="V40" s="307"/>
      <c r="W40" s="125"/>
      <c r="X40" s="157"/>
      <c r="Y40" s="276"/>
      <c r="Z40" s="157"/>
      <c r="AA40" s="11">
        <f>'[1]План 2025'!$N35+'[1]План 2025'!$P35+'[1]План 2025'!$R35</f>
        <v>1595</v>
      </c>
      <c r="AB40" s="157">
        <f>'[1]План 2025'!$O35+'[1]План 2025'!$Q35+'[1]План 2025'!$S35</f>
        <v>23370.580000000009</v>
      </c>
      <c r="AC40" s="12">
        <f>'[2]СВОД по МО'!$FO42</f>
        <v>347</v>
      </c>
      <c r="AD40" s="12">
        <f>'[2]СВОД по МО'!$FR42</f>
        <v>7634.039420000001</v>
      </c>
      <c r="AE40" s="11">
        <f>'[3]План 2025'!$N35+'[3]План 2025'!$P35+'[3]План 2025'!$R35</f>
        <v>1595</v>
      </c>
      <c r="AF40" s="157">
        <f>'[3]План 2025'!$O35+'[3]План 2025'!$Q35+'[3]План 2025'!$S35</f>
        <v>23370.580000000009</v>
      </c>
      <c r="AG40" s="272">
        <f t="shared" si="4"/>
        <v>0</v>
      </c>
      <c r="AH40" s="283">
        <f t="shared" si="5"/>
        <v>0</v>
      </c>
      <c r="AI40" s="334"/>
      <c r="AJ40" s="335"/>
      <c r="AK40" s="276"/>
      <c r="AL40" s="157"/>
      <c r="AM40" s="276"/>
      <c r="AN40" s="157"/>
      <c r="AO40" s="276"/>
      <c r="AP40" s="157"/>
      <c r="AQ40" s="11">
        <f>'[1]План 2025'!$T35</f>
        <v>101</v>
      </c>
      <c r="AR40" s="157">
        <f>'[1]План 2025'!$U35</f>
        <v>1043.8399999999999</v>
      </c>
      <c r="AS40" s="12">
        <f>'[2]СВОД по МО'!$GA42</f>
        <v>33</v>
      </c>
      <c r="AT40" s="12">
        <f>'[2]СВОД по МО'!$GD42</f>
        <v>341.05665000000005</v>
      </c>
      <c r="AU40" s="11">
        <f>'[3]План 2025'!$T35</f>
        <v>94</v>
      </c>
      <c r="AV40" s="157">
        <f>'[3]План 2025'!$U35</f>
        <v>971.49</v>
      </c>
      <c r="AW40" s="272">
        <f t="shared" si="6"/>
        <v>-7</v>
      </c>
      <c r="AX40" s="283">
        <f t="shared" si="6"/>
        <v>-72.349999999999909</v>
      </c>
      <c r="AY40" s="338"/>
      <c r="AZ40" s="339"/>
      <c r="BA40" s="125"/>
      <c r="BB40" s="157"/>
      <c r="BC40" s="125">
        <v>-7</v>
      </c>
      <c r="BD40" s="157">
        <v>-72.349999999999909</v>
      </c>
      <c r="BE40" s="125"/>
      <c r="BF40" s="157"/>
      <c r="BG40" s="11">
        <f>'[1]План 2025'!$V35</f>
        <v>0</v>
      </c>
      <c r="BH40" s="157">
        <f>'[1]План 2025'!$W35</f>
        <v>0</v>
      </c>
      <c r="BI40" s="12">
        <f>'[2]СВОД по МО'!$GG42</f>
        <v>0</v>
      </c>
      <c r="BJ40" s="12">
        <f>'[2]СВОД по МО'!$GJ42</f>
        <v>0</v>
      </c>
      <c r="BK40" s="11">
        <f>'[3]План 2025'!$V35</f>
        <v>0</v>
      </c>
      <c r="BL40" s="157">
        <f>'[3]План 2025'!$W35</f>
        <v>0</v>
      </c>
      <c r="BM40" s="272">
        <f t="shared" si="7"/>
        <v>0</v>
      </c>
      <c r="BN40" s="283">
        <f t="shared" si="8"/>
        <v>0</v>
      </c>
      <c r="BO40" s="338"/>
      <c r="BP40" s="339"/>
      <c r="BQ40" s="125"/>
      <c r="BR40" s="157"/>
      <c r="BS40" s="276"/>
      <c r="BT40" s="157"/>
      <c r="BU40" s="276"/>
      <c r="BV40" s="157"/>
      <c r="BW40" s="11">
        <f>'[1]План 2025'!$X35</f>
        <v>589</v>
      </c>
      <c r="BX40" s="157">
        <f>'[1]План 2025'!$Y35</f>
        <v>19914.11</v>
      </c>
      <c r="BY40" s="12">
        <f>'[2]СВОД по МО'!$GP42</f>
        <v>303</v>
      </c>
      <c r="BZ40" s="12">
        <f>'[2]СВОД по МО'!$GS42</f>
        <v>6567.08115</v>
      </c>
      <c r="CA40" s="11">
        <f>'[3]План 2025'!$X35</f>
        <v>589</v>
      </c>
      <c r="CB40" s="157">
        <f>'[3]План 2025'!$Y35</f>
        <v>19914.11</v>
      </c>
      <c r="CC40" s="272">
        <f t="shared" si="9"/>
        <v>0</v>
      </c>
      <c r="CD40" s="283">
        <f t="shared" si="10"/>
        <v>0</v>
      </c>
      <c r="CE40" s="276"/>
      <c r="CF40" s="157"/>
      <c r="CG40" s="125"/>
      <c r="CH40" s="157"/>
      <c r="CI40" s="276"/>
      <c r="CJ40" s="157"/>
      <c r="CK40" s="296"/>
      <c r="CL40" s="276"/>
      <c r="CM40" s="157"/>
      <c r="CN40" s="11">
        <f>'[1]План 2025'!$AB35</f>
        <v>0</v>
      </c>
      <c r="CO40" s="157">
        <f>'[1]План 2025'!$AC35</f>
        <v>0</v>
      </c>
      <c r="CP40" s="12">
        <f>'[2]СВОД по МО'!$HA42</f>
        <v>0</v>
      </c>
      <c r="CQ40" s="12">
        <f>'[2]СВОД по МО'!$HD42</f>
        <v>-23.79325</v>
      </c>
      <c r="CR40" s="11">
        <f>'[3]План 2025'!$AB35</f>
        <v>0</v>
      </c>
      <c r="CS40" s="157">
        <f>'[3]План 2025'!$AC35</f>
        <v>0</v>
      </c>
      <c r="CT40" s="272">
        <f t="shared" si="11"/>
        <v>0</v>
      </c>
      <c r="CU40" s="283">
        <f t="shared" si="12"/>
        <v>0</v>
      </c>
      <c r="CV40" s="276"/>
      <c r="CW40" s="157"/>
      <c r="CX40" s="276"/>
      <c r="CY40" s="157"/>
      <c r="CZ40" s="276"/>
      <c r="DA40" s="157"/>
      <c r="DC40" s="35"/>
    </row>
    <row r="41" spans="1:107" ht="18" x14ac:dyDescent="0.35">
      <c r="A41" s="122">
        <v>28</v>
      </c>
      <c r="B41" s="122" t="str">
        <f>'Скорая медицинская помощь'!B41</f>
        <v>410037</v>
      </c>
      <c r="C41" s="270" t="str">
        <f>'Скорая медицинская помощь'!C41</f>
        <v>ГБУЗ КК "ТИГИЛЬСКАЯ РБ"</v>
      </c>
      <c r="D41" s="357">
        <f>'[1]План 2025'!$F36+'[4]План 2025'!$H36+'[4]План 2025'!$L36</f>
        <v>2206</v>
      </c>
      <c r="E41" s="358">
        <f>'[1]План 2025'!$G36+'[4]План 2025'!$I36+'[4]План 2025'!$M36</f>
        <v>23326.52</v>
      </c>
      <c r="F41" s="357">
        <f>'[1]План 2025'!$J36</f>
        <v>136</v>
      </c>
      <c r="G41" s="358">
        <f>'[1]План 2025'!$K36</f>
        <v>709.65</v>
      </c>
      <c r="H41" s="12">
        <f>'[2]СВОД по МО'!$FA43</f>
        <v>636</v>
      </c>
      <c r="I41" s="12">
        <f>'[2]СВОД по МО'!$FD43</f>
        <v>6353.0980799999998</v>
      </c>
      <c r="J41" s="357">
        <f>'[1]План 2025'!$F36+'[1]План 2025'!$H36+'[1]План 2025'!$L36</f>
        <v>2206</v>
      </c>
      <c r="K41" s="360">
        <f>'[1]План 2025'!$G36+'[1]План 2025'!$I36+'[1]План 2025'!$M36</f>
        <v>23326.52</v>
      </c>
      <c r="L41" s="357">
        <f>'[1]План 2025'!$J36</f>
        <v>136</v>
      </c>
      <c r="M41" s="358">
        <f>'[1]План 2025'!$K36</f>
        <v>709.65</v>
      </c>
      <c r="N41" s="355">
        <f t="shared" si="0"/>
        <v>0</v>
      </c>
      <c r="O41" s="356">
        <f t="shared" si="1"/>
        <v>0</v>
      </c>
      <c r="P41" s="313">
        <f t="shared" si="2"/>
        <v>0</v>
      </c>
      <c r="Q41" s="314">
        <f t="shared" si="3"/>
        <v>0</v>
      </c>
      <c r="R41" s="334"/>
      <c r="S41" s="157"/>
      <c r="T41" s="276"/>
      <c r="U41" s="157"/>
      <c r="V41" s="307"/>
      <c r="W41" s="125"/>
      <c r="X41" s="157"/>
      <c r="Y41" s="276"/>
      <c r="Z41" s="157"/>
      <c r="AA41" s="11">
        <f>'[1]План 2025'!$N36+'[1]План 2025'!$P36+'[1]План 2025'!$R36</f>
        <v>4840</v>
      </c>
      <c r="AB41" s="157">
        <f>'[1]План 2025'!$O36+'[1]План 2025'!$Q36+'[1]План 2025'!$S36</f>
        <v>95294.2</v>
      </c>
      <c r="AC41" s="12">
        <f>'[2]СВОД по МО'!$FO43</f>
        <v>1384</v>
      </c>
      <c r="AD41" s="12">
        <f>'[2]СВОД по МО'!$FR43</f>
        <v>31591.856570000004</v>
      </c>
      <c r="AE41" s="11">
        <f>'[3]План 2025'!$N36+'[3]План 2025'!$P36+'[3]План 2025'!$R36</f>
        <v>4840</v>
      </c>
      <c r="AF41" s="157">
        <f>'[3]План 2025'!$O36+'[3]План 2025'!$Q36+'[3]План 2025'!$S36</f>
        <v>95294.2</v>
      </c>
      <c r="AG41" s="272">
        <f t="shared" si="4"/>
        <v>0</v>
      </c>
      <c r="AH41" s="283">
        <f t="shared" si="5"/>
        <v>0</v>
      </c>
      <c r="AI41" s="334"/>
      <c r="AJ41" s="335"/>
      <c r="AK41" s="276"/>
      <c r="AL41" s="327"/>
      <c r="AM41" s="276"/>
      <c r="AN41" s="157"/>
      <c r="AO41" s="276"/>
      <c r="AP41" s="157"/>
      <c r="AQ41" s="11">
        <f>'[1]План 2025'!$T36</f>
        <v>235</v>
      </c>
      <c r="AR41" s="157">
        <f>'[1]План 2025'!$U36</f>
        <v>1875.9599999999998</v>
      </c>
      <c r="AS41" s="12">
        <f>'[2]СВОД по МО'!$GA43</f>
        <v>64</v>
      </c>
      <c r="AT41" s="12">
        <f>'[2]СВОД по МО'!$GD43</f>
        <v>638.53567999999996</v>
      </c>
      <c r="AU41" s="11">
        <f>'[3]План 2025'!$T36</f>
        <v>336</v>
      </c>
      <c r="AV41" s="157">
        <f>'[3]План 2025'!$U36</f>
        <v>2685.06</v>
      </c>
      <c r="AW41" s="272">
        <f t="shared" si="6"/>
        <v>101</v>
      </c>
      <c r="AX41" s="283">
        <f t="shared" si="6"/>
        <v>809.10000000000014</v>
      </c>
      <c r="AY41" s="338"/>
      <c r="AZ41" s="339"/>
      <c r="BA41" s="125"/>
      <c r="BB41" s="157"/>
      <c r="BC41" s="125">
        <v>101</v>
      </c>
      <c r="BD41" s="157">
        <v>809.10000000000014</v>
      </c>
      <c r="BE41" s="125"/>
      <c r="BF41" s="157"/>
      <c r="BG41" s="11">
        <f>'[1]План 2025'!$V36</f>
        <v>461</v>
      </c>
      <c r="BH41" s="157">
        <f>'[1]План 2025'!$W36</f>
        <v>968.56</v>
      </c>
      <c r="BI41" s="12">
        <f>'[2]СВОД по МО'!$GG43</f>
        <v>228</v>
      </c>
      <c r="BJ41" s="12">
        <f>'[2]СВОД по МО'!$GJ43</f>
        <v>322.84465</v>
      </c>
      <c r="BK41" s="11">
        <f>'[3]План 2025'!$V36</f>
        <v>461</v>
      </c>
      <c r="BL41" s="157">
        <f>'[3]План 2025'!$W36</f>
        <v>968.56</v>
      </c>
      <c r="BM41" s="272">
        <f t="shared" si="7"/>
        <v>0</v>
      </c>
      <c r="BN41" s="283">
        <f t="shared" si="8"/>
        <v>0</v>
      </c>
      <c r="BO41" s="338"/>
      <c r="BP41" s="339"/>
      <c r="BQ41" s="125"/>
      <c r="BR41" s="157"/>
      <c r="BS41" s="276"/>
      <c r="BT41" s="157"/>
      <c r="BU41" s="276"/>
      <c r="BV41" s="157"/>
      <c r="BW41" s="11">
        <f>'[1]План 2025'!$X36</f>
        <v>4754</v>
      </c>
      <c r="BX41" s="157">
        <f>'[1]План 2025'!$Y36</f>
        <v>91615.890000000014</v>
      </c>
      <c r="BY41" s="12">
        <f>'[2]СВОД по МО'!$GP43</f>
        <v>1619</v>
      </c>
      <c r="BZ41" s="12">
        <f>'[2]СВОД по МО'!$GS43</f>
        <v>31064.352179999994</v>
      </c>
      <c r="CA41" s="11">
        <f>'[3]План 2025'!$X36</f>
        <v>4754</v>
      </c>
      <c r="CB41" s="157">
        <f>'[3]План 2025'!$Y36</f>
        <v>91615.890000000014</v>
      </c>
      <c r="CC41" s="272">
        <f t="shared" si="9"/>
        <v>0</v>
      </c>
      <c r="CD41" s="283">
        <f t="shared" si="10"/>
        <v>0</v>
      </c>
      <c r="CE41" s="276"/>
      <c r="CF41" s="157"/>
      <c r="CG41" s="125"/>
      <c r="CH41" s="157"/>
      <c r="CI41" s="276"/>
      <c r="CJ41" s="157"/>
      <c r="CK41" s="296"/>
      <c r="CL41" s="276"/>
      <c r="CM41" s="157"/>
      <c r="CN41" s="11">
        <f>'[1]План 2025'!$AB36</f>
        <v>0</v>
      </c>
      <c r="CO41" s="157">
        <f>'[1]План 2025'!$AC36</f>
        <v>0</v>
      </c>
      <c r="CP41" s="12">
        <f>'[2]СВОД по МО'!$HA43</f>
        <v>0</v>
      </c>
      <c r="CQ41" s="12">
        <f>'[2]СВОД по МО'!$HD43</f>
        <v>-798.84028999999998</v>
      </c>
      <c r="CR41" s="11">
        <f>'[3]План 2025'!$AB36</f>
        <v>0</v>
      </c>
      <c r="CS41" s="157">
        <f>'[3]План 2025'!$AC36</f>
        <v>0</v>
      </c>
      <c r="CT41" s="272">
        <f t="shared" si="11"/>
        <v>0</v>
      </c>
      <c r="CU41" s="283">
        <f t="shared" si="12"/>
        <v>0</v>
      </c>
      <c r="CV41" s="276"/>
      <c r="CW41" s="157"/>
      <c r="CX41" s="276"/>
      <c r="CY41" s="157"/>
      <c r="CZ41" s="276"/>
      <c r="DA41" s="157"/>
      <c r="DC41" s="35"/>
    </row>
    <row r="42" spans="1:107" ht="18" x14ac:dyDescent="0.35">
      <c r="A42" s="122">
        <v>29</v>
      </c>
      <c r="B42" s="122" t="str">
        <f>'Скорая медицинская помощь'!B42</f>
        <v>410038</v>
      </c>
      <c r="C42" s="270" t="str">
        <f>'Скорая медицинская помощь'!C42</f>
        <v>ГБУЗ КК КРБ</v>
      </c>
      <c r="D42" s="357">
        <f>'[1]План 2025'!$F37+'[4]План 2025'!$H37+'[4]План 2025'!$L37</f>
        <v>2304</v>
      </c>
      <c r="E42" s="358">
        <f>'[1]План 2025'!$G37+'[4]План 2025'!$I37+'[4]План 2025'!$M37</f>
        <v>24343.14</v>
      </c>
      <c r="F42" s="357">
        <f>'[1]План 2025'!$J37</f>
        <v>139</v>
      </c>
      <c r="G42" s="358">
        <f>'[1]План 2025'!$K37</f>
        <v>725.31</v>
      </c>
      <c r="H42" s="12">
        <f>'[2]СВОД по МО'!$FA44</f>
        <v>516</v>
      </c>
      <c r="I42" s="12">
        <f>'[2]СВОД по МО'!$FD44</f>
        <v>5392.1741300000003</v>
      </c>
      <c r="J42" s="357">
        <f>'[1]План 2025'!$F37+'[1]План 2025'!$H37+'[1]План 2025'!$L37</f>
        <v>2304</v>
      </c>
      <c r="K42" s="360">
        <f>'[1]План 2025'!$G37+'[1]План 2025'!$I37+'[1]План 2025'!$M37</f>
        <v>24343.14</v>
      </c>
      <c r="L42" s="357">
        <f>'[1]План 2025'!$J37</f>
        <v>139</v>
      </c>
      <c r="M42" s="358">
        <f>'[1]План 2025'!$K37</f>
        <v>725.31</v>
      </c>
      <c r="N42" s="355">
        <f t="shared" si="0"/>
        <v>0</v>
      </c>
      <c r="O42" s="356">
        <f t="shared" si="1"/>
        <v>0</v>
      </c>
      <c r="P42" s="313">
        <f t="shared" si="2"/>
        <v>0</v>
      </c>
      <c r="Q42" s="314">
        <f t="shared" si="3"/>
        <v>0</v>
      </c>
      <c r="R42" s="334"/>
      <c r="S42" s="157"/>
      <c r="T42" s="276"/>
      <c r="U42" s="157"/>
      <c r="V42" s="307"/>
      <c r="W42" s="125"/>
      <c r="X42" s="157"/>
      <c r="Y42" s="276"/>
      <c r="Z42" s="157"/>
      <c r="AA42" s="11">
        <f>'[1]План 2025'!$N37+'[1]План 2025'!$P37+'[1]План 2025'!$R37</f>
        <v>2768</v>
      </c>
      <c r="AB42" s="157">
        <f>'[1]План 2025'!$O37+'[1]План 2025'!$Q37+'[1]План 2025'!$S37</f>
        <v>107819.70999999995</v>
      </c>
      <c r="AC42" s="12">
        <f>'[2]СВОД по МО'!$FO44</f>
        <v>1242</v>
      </c>
      <c r="AD42" s="12">
        <f>'[2]СВОД по МО'!$FR44</f>
        <v>35472.728930000005</v>
      </c>
      <c r="AE42" s="11">
        <f>'[3]План 2025'!$N37+'[3]План 2025'!$P37+'[3]План 2025'!$R37</f>
        <v>2768</v>
      </c>
      <c r="AF42" s="157">
        <f>'[3]План 2025'!$O37+'[3]План 2025'!$Q37+'[3]План 2025'!$S37</f>
        <v>107819.70999999995</v>
      </c>
      <c r="AG42" s="272">
        <f t="shared" si="4"/>
        <v>0</v>
      </c>
      <c r="AH42" s="283">
        <f t="shared" si="5"/>
        <v>0</v>
      </c>
      <c r="AI42" s="334"/>
      <c r="AJ42" s="335"/>
      <c r="AK42" s="276"/>
      <c r="AL42" s="327"/>
      <c r="AM42" s="276"/>
      <c r="AN42" s="157"/>
      <c r="AO42" s="276"/>
      <c r="AP42" s="157"/>
      <c r="AQ42" s="11">
        <f>'[1]План 2025'!$T37</f>
        <v>506</v>
      </c>
      <c r="AR42" s="157">
        <f>'[1]План 2025'!$U37</f>
        <v>5048.42</v>
      </c>
      <c r="AS42" s="12">
        <f>'[2]СВОД по МО'!$GA44</f>
        <v>111</v>
      </c>
      <c r="AT42" s="12">
        <f>'[2]СВОД по МО'!$GD44</f>
        <v>1107.4603199999999</v>
      </c>
      <c r="AU42" s="11">
        <f>'[3]План 2025'!$T37</f>
        <v>445</v>
      </c>
      <c r="AV42" s="157">
        <f>'[3]План 2025'!$U37</f>
        <v>4439.82</v>
      </c>
      <c r="AW42" s="272">
        <f t="shared" si="6"/>
        <v>-61</v>
      </c>
      <c r="AX42" s="283">
        <f t="shared" si="6"/>
        <v>-608.60000000000036</v>
      </c>
      <c r="AY42" s="338"/>
      <c r="AZ42" s="339"/>
      <c r="BA42" s="125"/>
      <c r="BB42" s="157"/>
      <c r="BC42" s="125">
        <v>-61</v>
      </c>
      <c r="BD42" s="294">
        <v>-608.60000000000036</v>
      </c>
      <c r="BE42" s="125"/>
      <c r="BF42" s="157"/>
      <c r="BG42" s="11">
        <f>'[1]План 2025'!$V37</f>
        <v>75</v>
      </c>
      <c r="BH42" s="157">
        <f>'[1]План 2025'!$W37</f>
        <v>330.77</v>
      </c>
      <c r="BI42" s="12">
        <f>'[2]СВОД по МО'!$GG44</f>
        <v>48</v>
      </c>
      <c r="BJ42" s="12">
        <f>'[2]СВОД по МО'!$GJ44</f>
        <v>110.24906</v>
      </c>
      <c r="BK42" s="11">
        <f>'[3]План 2025'!$V37</f>
        <v>75</v>
      </c>
      <c r="BL42" s="157">
        <f>'[3]План 2025'!$W37</f>
        <v>330.77</v>
      </c>
      <c r="BM42" s="272">
        <f t="shared" si="7"/>
        <v>0</v>
      </c>
      <c r="BN42" s="283">
        <f t="shared" si="8"/>
        <v>0</v>
      </c>
      <c r="BO42" s="338"/>
      <c r="BP42" s="339"/>
      <c r="BQ42" s="125"/>
      <c r="BR42" s="157"/>
      <c r="BS42" s="276"/>
      <c r="BT42" s="157"/>
      <c r="BU42" s="276"/>
      <c r="BV42" s="157"/>
      <c r="BW42" s="11">
        <f>'[1]План 2025'!$X37</f>
        <v>1452</v>
      </c>
      <c r="BX42" s="157">
        <f>'[1]План 2025'!$Y37</f>
        <v>86862.780000000013</v>
      </c>
      <c r="BY42" s="12">
        <f>'[2]СВОД по МО'!$GP44</f>
        <v>932</v>
      </c>
      <c r="BZ42" s="12">
        <f>'[2]СВОД по МО'!$GS44</f>
        <v>36440.496619999998</v>
      </c>
      <c r="CA42" s="11">
        <f>'[3]План 2025'!$X37</f>
        <v>1452</v>
      </c>
      <c r="CB42" s="157">
        <f>'[3]План 2025'!$Y37</f>
        <v>86862.780000000013</v>
      </c>
      <c r="CC42" s="272">
        <f t="shared" si="9"/>
        <v>0</v>
      </c>
      <c r="CD42" s="283">
        <f t="shared" si="10"/>
        <v>0</v>
      </c>
      <c r="CE42" s="276"/>
      <c r="CF42" s="157"/>
      <c r="CG42" s="125"/>
      <c r="CH42" s="157"/>
      <c r="CI42" s="276"/>
      <c r="CJ42" s="157"/>
      <c r="CK42" s="296"/>
      <c r="CL42" s="276"/>
      <c r="CM42" s="157"/>
      <c r="CN42" s="11">
        <f>'[1]План 2025'!$AB37</f>
        <v>0</v>
      </c>
      <c r="CO42" s="157">
        <f>'[1]План 2025'!$AC37</f>
        <v>0</v>
      </c>
      <c r="CP42" s="12">
        <f>'[2]СВОД по МО'!$HA44</f>
        <v>0</v>
      </c>
      <c r="CQ42" s="12">
        <f>'[2]СВОД по МО'!$HD44</f>
        <v>-374.33085000000005</v>
      </c>
      <c r="CR42" s="11">
        <f>'[3]План 2025'!$AB37</f>
        <v>0</v>
      </c>
      <c r="CS42" s="157">
        <f>'[3]План 2025'!$AC37</f>
        <v>0</v>
      </c>
      <c r="CT42" s="272">
        <f t="shared" si="11"/>
        <v>0</v>
      </c>
      <c r="CU42" s="283">
        <f t="shared" si="12"/>
        <v>0</v>
      </c>
      <c r="CV42" s="276"/>
      <c r="CW42" s="157"/>
      <c r="CX42" s="276"/>
      <c r="CY42" s="157"/>
      <c r="CZ42" s="276"/>
      <c r="DA42" s="157"/>
      <c r="DC42" s="35"/>
    </row>
    <row r="43" spans="1:107" ht="18" x14ac:dyDescent="0.35">
      <c r="A43" s="122">
        <v>30</v>
      </c>
      <c r="B43" s="122" t="str">
        <f>'Скорая медицинская помощь'!B43</f>
        <v>410039</v>
      </c>
      <c r="C43" s="270" t="str">
        <f>'Скорая медицинская помощь'!C43</f>
        <v>ГБУЗ КК "ОЛЮТОРСКАЯ РБ"</v>
      </c>
      <c r="D43" s="357">
        <f>'[1]План 2025'!$F38+'[4]План 2025'!$H38+'[4]План 2025'!$L38</f>
        <v>2384</v>
      </c>
      <c r="E43" s="358">
        <f>'[1]План 2025'!$G38+'[4]План 2025'!$I38+'[4]План 2025'!$M38</f>
        <v>25118.35</v>
      </c>
      <c r="F43" s="357">
        <f>'[1]План 2025'!$J38</f>
        <v>138</v>
      </c>
      <c r="G43" s="358">
        <f>'[1]План 2025'!$K38</f>
        <v>720.09</v>
      </c>
      <c r="H43" s="12">
        <f>'[2]СВОД по МО'!$FA45</f>
        <v>667</v>
      </c>
      <c r="I43" s="12">
        <f>'[2]СВОД по МО'!$FD45</f>
        <v>6447.7608800000007</v>
      </c>
      <c r="J43" s="357">
        <f>'[1]План 2025'!$F38+'[1]План 2025'!$H38+'[1]План 2025'!$L38</f>
        <v>2384</v>
      </c>
      <c r="K43" s="360">
        <f>'[1]План 2025'!$G38+'[1]План 2025'!$I38+'[1]План 2025'!$M38</f>
        <v>25118.35</v>
      </c>
      <c r="L43" s="357">
        <f>'[1]План 2025'!$J38</f>
        <v>138</v>
      </c>
      <c r="M43" s="358">
        <f>'[1]План 2025'!$K38</f>
        <v>720.09</v>
      </c>
      <c r="N43" s="355">
        <f t="shared" si="0"/>
        <v>0</v>
      </c>
      <c r="O43" s="356">
        <f t="shared" si="1"/>
        <v>0</v>
      </c>
      <c r="P43" s="313">
        <f t="shared" si="2"/>
        <v>0</v>
      </c>
      <c r="Q43" s="314">
        <f t="shared" si="3"/>
        <v>0</v>
      </c>
      <c r="R43" s="334"/>
      <c r="S43" s="157"/>
      <c r="T43" s="276"/>
      <c r="U43" s="157"/>
      <c r="V43" s="307"/>
      <c r="W43" s="125"/>
      <c r="X43" s="157"/>
      <c r="Y43" s="276"/>
      <c r="Z43" s="157"/>
      <c r="AA43" s="11">
        <f>'[1]План 2025'!$N38+'[1]План 2025'!$P38+'[1]План 2025'!$R38</f>
        <v>3432</v>
      </c>
      <c r="AB43" s="157">
        <f>'[1]План 2025'!$O38+'[1]План 2025'!$Q38+'[1]План 2025'!$S38</f>
        <v>91556.52</v>
      </c>
      <c r="AC43" s="12">
        <f>'[2]СВОД по МО'!$FO45</f>
        <v>1011</v>
      </c>
      <c r="AD43" s="12">
        <f>'[2]СВОД по МО'!$FR45</f>
        <v>29917.906560000007</v>
      </c>
      <c r="AE43" s="11">
        <f>'[3]План 2025'!$N38+'[3]План 2025'!$P38+'[3]План 2025'!$R38</f>
        <v>3432</v>
      </c>
      <c r="AF43" s="157">
        <f>'[3]План 2025'!$O38+'[3]План 2025'!$Q38+'[3]План 2025'!$S38</f>
        <v>91556.52</v>
      </c>
      <c r="AG43" s="272">
        <f t="shared" si="4"/>
        <v>0</v>
      </c>
      <c r="AH43" s="283">
        <f t="shared" si="5"/>
        <v>0</v>
      </c>
      <c r="AI43" s="334"/>
      <c r="AJ43" s="335"/>
      <c r="AK43" s="276"/>
      <c r="AL43" s="327"/>
      <c r="AM43" s="276"/>
      <c r="AN43" s="157"/>
      <c r="AO43" s="276"/>
      <c r="AP43" s="157"/>
      <c r="AQ43" s="11">
        <f>'[1]План 2025'!$T38</f>
        <v>453</v>
      </c>
      <c r="AR43" s="157">
        <f>'[1]План 2025'!$U38</f>
        <v>4320.09</v>
      </c>
      <c r="AS43" s="12">
        <f>'[2]СВОД по МО'!$GA45</f>
        <v>37</v>
      </c>
      <c r="AT43" s="12">
        <f>'[2]СВОД по МО'!$GD45</f>
        <v>369.15344000000005</v>
      </c>
      <c r="AU43" s="11">
        <f>'[3]План 2025'!$T38</f>
        <v>389</v>
      </c>
      <c r="AV43" s="157">
        <f>'[3]План 2025'!$U38</f>
        <v>3711.49</v>
      </c>
      <c r="AW43" s="272">
        <f t="shared" si="6"/>
        <v>-64</v>
      </c>
      <c r="AX43" s="283">
        <f t="shared" si="6"/>
        <v>-608.60000000000036</v>
      </c>
      <c r="AY43" s="338"/>
      <c r="AZ43" s="339"/>
      <c r="BA43" s="125"/>
      <c r="BB43" s="157"/>
      <c r="BC43" s="125">
        <v>-64</v>
      </c>
      <c r="BD43" s="157">
        <v>-608.60000000000036</v>
      </c>
      <c r="BE43" s="125"/>
      <c r="BF43" s="157"/>
      <c r="BG43" s="11">
        <f>'[1]План 2025'!$V38</f>
        <v>177</v>
      </c>
      <c r="BH43" s="157">
        <f>'[1]План 2025'!$W38</f>
        <v>762.42000000000007</v>
      </c>
      <c r="BI43" s="12">
        <f>'[2]СВОД по МО'!$GG45</f>
        <v>55</v>
      </c>
      <c r="BJ43" s="12">
        <f>'[2]СВОД по МО'!$GJ45</f>
        <v>254.13210000000004</v>
      </c>
      <c r="BK43" s="11">
        <f>'[3]План 2025'!$V38</f>
        <v>177</v>
      </c>
      <c r="BL43" s="157">
        <f>'[3]План 2025'!$W38</f>
        <v>762.42000000000007</v>
      </c>
      <c r="BM43" s="272">
        <f t="shared" si="7"/>
        <v>0</v>
      </c>
      <c r="BN43" s="283">
        <f t="shared" si="8"/>
        <v>0</v>
      </c>
      <c r="BO43" s="338"/>
      <c r="BP43" s="339"/>
      <c r="BQ43" s="125"/>
      <c r="BR43" s="157"/>
      <c r="BS43" s="276"/>
      <c r="BT43" s="157"/>
      <c r="BU43" s="276"/>
      <c r="BV43" s="157"/>
      <c r="BW43" s="11">
        <f>'[1]План 2025'!$X38</f>
        <v>3330</v>
      </c>
      <c r="BX43" s="157">
        <f>'[1]План 2025'!$Y38</f>
        <v>84923.87000000001</v>
      </c>
      <c r="BY43" s="12">
        <f>'[2]СВОД по МО'!$GP45</f>
        <v>983</v>
      </c>
      <c r="BZ43" s="12">
        <f>'[2]СВОД по МО'!$GS45</f>
        <v>30850.519999999997</v>
      </c>
      <c r="CA43" s="11">
        <f>'[3]План 2025'!$X38</f>
        <v>3330</v>
      </c>
      <c r="CB43" s="157">
        <f>'[3]План 2025'!$Y38</f>
        <v>84923.87000000001</v>
      </c>
      <c r="CC43" s="272">
        <f t="shared" si="9"/>
        <v>0</v>
      </c>
      <c r="CD43" s="283">
        <f t="shared" si="10"/>
        <v>0</v>
      </c>
      <c r="CE43" s="276"/>
      <c r="CF43" s="157"/>
      <c r="CG43" s="125"/>
      <c r="CH43" s="157"/>
      <c r="CI43" s="276"/>
      <c r="CJ43" s="157"/>
      <c r="CK43" s="296"/>
      <c r="CL43" s="276"/>
      <c r="CM43" s="157"/>
      <c r="CN43" s="11">
        <f>'[1]План 2025'!$AB38</f>
        <v>155</v>
      </c>
      <c r="CO43" s="157">
        <f>'[1]План 2025'!$AC38</f>
        <v>498.74</v>
      </c>
      <c r="CP43" s="12">
        <f>'[2]СВОД по МО'!$HA45</f>
        <v>111</v>
      </c>
      <c r="CQ43" s="12">
        <f>'[2]СВОД по МО'!$HD45</f>
        <v>283.00589000000002</v>
      </c>
      <c r="CR43" s="11">
        <f>'[3]План 2025'!$AB38</f>
        <v>155</v>
      </c>
      <c r="CS43" s="157">
        <f>'[3]План 2025'!$AC38</f>
        <v>498.74</v>
      </c>
      <c r="CT43" s="272">
        <f t="shared" si="11"/>
        <v>0</v>
      </c>
      <c r="CU43" s="283">
        <f t="shared" si="12"/>
        <v>0</v>
      </c>
      <c r="CV43" s="276"/>
      <c r="CW43" s="157"/>
      <c r="CX43" s="276"/>
      <c r="CY43" s="157"/>
      <c r="CZ43" s="276"/>
      <c r="DA43" s="157"/>
      <c r="DC43" s="35"/>
    </row>
    <row r="44" spans="1:107" ht="18" x14ac:dyDescent="0.35">
      <c r="A44" s="122">
        <v>31</v>
      </c>
      <c r="B44" s="122" t="str">
        <f>'Скорая медицинская помощь'!B44</f>
        <v>410040</v>
      </c>
      <c r="C44" s="270" t="str">
        <f>'Скорая медицинская помощь'!C44</f>
        <v>ГБУЗ КК "ПЕНЖИНСКАЯ РБ"</v>
      </c>
      <c r="D44" s="357">
        <f>'[1]План 2025'!$F39+'[4]План 2025'!$H39+'[4]План 2025'!$L39</f>
        <v>474</v>
      </c>
      <c r="E44" s="358">
        <f>'[1]План 2025'!$G39+'[4]План 2025'!$I39+'[4]План 2025'!$M39</f>
        <v>4828.21</v>
      </c>
      <c r="F44" s="357">
        <f>'[1]План 2025'!$J39</f>
        <v>0</v>
      </c>
      <c r="G44" s="358">
        <f>'[1]План 2025'!$K39</f>
        <v>0</v>
      </c>
      <c r="H44" s="12">
        <f>'[2]СВОД по МО'!$FA46</f>
        <v>163</v>
      </c>
      <c r="I44" s="12">
        <f>'[2]СВОД по МО'!$FD46</f>
        <v>2251.2945500000001</v>
      </c>
      <c r="J44" s="357">
        <f>'[1]План 2025'!$F39+'[1]План 2025'!$H39+'[1]План 2025'!$L39</f>
        <v>474</v>
      </c>
      <c r="K44" s="360">
        <f>'[1]План 2025'!$G39+'[1]План 2025'!$I39+'[1]План 2025'!$M39</f>
        <v>4828.21</v>
      </c>
      <c r="L44" s="357">
        <f>'[1]План 2025'!$J39</f>
        <v>0</v>
      </c>
      <c r="M44" s="358">
        <f>'[1]План 2025'!$K39</f>
        <v>0</v>
      </c>
      <c r="N44" s="355">
        <f t="shared" si="0"/>
        <v>0</v>
      </c>
      <c r="O44" s="356">
        <f t="shared" si="1"/>
        <v>0</v>
      </c>
      <c r="P44" s="313">
        <f t="shared" si="2"/>
        <v>0</v>
      </c>
      <c r="Q44" s="314">
        <f t="shared" si="3"/>
        <v>0</v>
      </c>
      <c r="R44" s="334"/>
      <c r="S44" s="157"/>
      <c r="T44" s="276"/>
      <c r="U44" s="157"/>
      <c r="V44" s="307"/>
      <c r="W44" s="125"/>
      <c r="X44" s="157"/>
      <c r="Y44" s="276"/>
      <c r="Z44" s="157"/>
      <c r="AA44" s="11">
        <f>'[1]План 2025'!$N39+'[1]План 2025'!$P39+'[1]План 2025'!$R39</f>
        <v>1386</v>
      </c>
      <c r="AB44" s="157">
        <f>'[1]План 2025'!$O39+'[1]План 2025'!$Q39+'[1]План 2025'!$S39</f>
        <v>38440.729999999996</v>
      </c>
      <c r="AC44" s="12">
        <f>'[2]СВОД по МО'!$FO46</f>
        <v>232</v>
      </c>
      <c r="AD44" s="12">
        <f>'[2]СВОД по МО'!$FR46</f>
        <v>10425.104869999999</v>
      </c>
      <c r="AE44" s="11">
        <f>'[3]План 2025'!$N39+'[3]План 2025'!$P39+'[3]План 2025'!$R39</f>
        <v>1386</v>
      </c>
      <c r="AF44" s="157">
        <f>'[3]План 2025'!$O39+'[3]План 2025'!$Q39+'[3]План 2025'!$S39</f>
        <v>38440.729999999996</v>
      </c>
      <c r="AG44" s="272">
        <f t="shared" si="4"/>
        <v>0</v>
      </c>
      <c r="AH44" s="283">
        <f>AF44-AB44</f>
        <v>0</v>
      </c>
      <c r="AI44" s="334"/>
      <c r="AJ44" s="157"/>
      <c r="AK44" s="276"/>
      <c r="AL44" s="327"/>
      <c r="AM44" s="276"/>
      <c r="AN44" s="157"/>
      <c r="AO44" s="276"/>
      <c r="AP44" s="157"/>
      <c r="AQ44" s="11">
        <f>'[1]План 2025'!$T39</f>
        <v>630</v>
      </c>
      <c r="AR44" s="157">
        <f>'[1]План 2025'!$U39</f>
        <v>6285.59</v>
      </c>
      <c r="AS44" s="12">
        <f>'[2]СВОД по МО'!$GA46</f>
        <v>180</v>
      </c>
      <c r="AT44" s="12">
        <f>'[2]СВОД по МО'!$GD46</f>
        <v>1791.50315</v>
      </c>
      <c r="AU44" s="11">
        <f>'[3]План 2025'!$T39</f>
        <v>521</v>
      </c>
      <c r="AV44" s="157">
        <f>'[3]План 2025'!$U39</f>
        <v>5198.08</v>
      </c>
      <c r="AW44" s="272">
        <f t="shared" si="6"/>
        <v>-109</v>
      </c>
      <c r="AX44" s="283">
        <f t="shared" si="6"/>
        <v>-1087.5100000000002</v>
      </c>
      <c r="AY44" s="338"/>
      <c r="AZ44" s="339"/>
      <c r="BA44" s="125"/>
      <c r="BB44" s="157"/>
      <c r="BC44" s="125">
        <v>-109</v>
      </c>
      <c r="BD44" s="157">
        <v>-1087.5100000000002</v>
      </c>
      <c r="BE44" s="125"/>
      <c r="BF44" s="157"/>
      <c r="BG44" s="11">
        <f>'[1]План 2025'!$V39</f>
        <v>1628</v>
      </c>
      <c r="BH44" s="157">
        <f>'[1]План 2025'!$W39</f>
        <v>6229.07</v>
      </c>
      <c r="BI44" s="12">
        <f>'[2]СВОД по МО'!$GG46</f>
        <v>244</v>
      </c>
      <c r="BJ44" s="12">
        <f>'[2]СВОД по МО'!$GJ46</f>
        <v>2955.5852999999997</v>
      </c>
      <c r="BK44" s="11">
        <f>'[3]План 2025'!$V39</f>
        <v>1628</v>
      </c>
      <c r="BL44" s="157">
        <f>'[3]План 2025'!$W39</f>
        <v>6229.07</v>
      </c>
      <c r="BM44" s="272">
        <f t="shared" si="7"/>
        <v>0</v>
      </c>
      <c r="BN44" s="283">
        <f t="shared" si="8"/>
        <v>0</v>
      </c>
      <c r="BO44" s="338"/>
      <c r="BP44" s="339"/>
      <c r="BQ44" s="125"/>
      <c r="BR44" s="157"/>
      <c r="BS44" s="276"/>
      <c r="BT44" s="157"/>
      <c r="BU44" s="276"/>
      <c r="BV44" s="157"/>
      <c r="BW44" s="11">
        <f>'[1]План 2025'!$X39</f>
        <v>2346</v>
      </c>
      <c r="BX44" s="157">
        <f>'[1]План 2025'!$Y39</f>
        <v>38226.959999999999</v>
      </c>
      <c r="BY44" s="12">
        <f>'[2]СВОД по МО'!$GP46</f>
        <v>1005</v>
      </c>
      <c r="BZ44" s="12">
        <f>'[2]СВОД по МО'!$GS46</f>
        <v>12538.41317</v>
      </c>
      <c r="CA44" s="11">
        <f>'[3]План 2025'!$X39</f>
        <v>2346</v>
      </c>
      <c r="CB44" s="157">
        <f>'[3]План 2025'!$Y39</f>
        <v>38226.959999999999</v>
      </c>
      <c r="CC44" s="272">
        <f t="shared" si="9"/>
        <v>0</v>
      </c>
      <c r="CD44" s="283">
        <f t="shared" si="10"/>
        <v>0</v>
      </c>
      <c r="CE44" s="276"/>
      <c r="CF44" s="157"/>
      <c r="CG44" s="125"/>
      <c r="CH44" s="157"/>
      <c r="CI44" s="276"/>
      <c r="CJ44" s="157"/>
      <c r="CK44" s="296"/>
      <c r="CL44" s="276"/>
      <c r="CM44" s="157"/>
      <c r="CN44" s="11">
        <f>'[1]План 2025'!$AB39</f>
        <v>0</v>
      </c>
      <c r="CO44" s="157">
        <f>'[1]План 2025'!$AC39</f>
        <v>0</v>
      </c>
      <c r="CP44" s="12">
        <f>'[2]СВОД по МО'!$HA46</f>
        <v>0</v>
      </c>
      <c r="CQ44" s="12">
        <f>'[2]СВОД по МО'!$HD46</f>
        <v>-58.144800000000004</v>
      </c>
      <c r="CR44" s="11">
        <f>'[3]План 2025'!$AB39</f>
        <v>0</v>
      </c>
      <c r="CS44" s="157">
        <f>'[3]План 2025'!$AC39</f>
        <v>0</v>
      </c>
      <c r="CT44" s="272">
        <f t="shared" si="11"/>
        <v>0</v>
      </c>
      <c r="CU44" s="283">
        <f t="shared" si="12"/>
        <v>0</v>
      </c>
      <c r="CV44" s="276"/>
      <c r="CW44" s="157"/>
      <c r="CX44" s="276"/>
      <c r="CY44" s="157"/>
      <c r="CZ44" s="276"/>
      <c r="DA44" s="157"/>
      <c r="DC44" s="35"/>
    </row>
    <row r="45" spans="1:107" ht="18" x14ac:dyDescent="0.35">
      <c r="A45" s="122">
        <v>32</v>
      </c>
      <c r="B45" s="122" t="str">
        <f>'Скорая медицинская помощь'!B45</f>
        <v>410042</v>
      </c>
      <c r="C45" s="270" t="str">
        <f>'Скорая медицинская помощь'!C45</f>
        <v>Камчатская больница ФГБУЗ ДВОМЦ ФМБА России</v>
      </c>
      <c r="D45" s="357">
        <f>'[1]План 2025'!$F40+'[4]План 2025'!$H40+'[4]План 2025'!$L40</f>
        <v>2830</v>
      </c>
      <c r="E45" s="358">
        <f>'[1]План 2025'!$G40+'[4]План 2025'!$I40+'[4]План 2025'!$M40</f>
        <v>29908.54</v>
      </c>
      <c r="F45" s="357">
        <f>'[1]План 2025'!$J40</f>
        <v>229</v>
      </c>
      <c r="G45" s="358">
        <f>'[1]План 2025'!$K40</f>
        <v>1152.06</v>
      </c>
      <c r="H45" s="12">
        <f>'[2]СВОД по МО'!$FA47</f>
        <v>1530</v>
      </c>
      <c r="I45" s="12">
        <f>'[2]СВОД по МО'!$FD47</f>
        <v>14631.74826</v>
      </c>
      <c r="J45" s="357">
        <f>'[1]План 2025'!$F40+'[1]План 2025'!$H40+'[1]План 2025'!$L40</f>
        <v>2830</v>
      </c>
      <c r="K45" s="360">
        <f>'[1]План 2025'!$G40+'[1]План 2025'!$I40+'[1]План 2025'!$M40</f>
        <v>29908.54</v>
      </c>
      <c r="L45" s="357">
        <f>'[1]План 2025'!$J40</f>
        <v>229</v>
      </c>
      <c r="M45" s="358">
        <f>'[1]План 2025'!$K40</f>
        <v>1152.06</v>
      </c>
      <c r="N45" s="355">
        <f t="shared" si="0"/>
        <v>0</v>
      </c>
      <c r="O45" s="356">
        <f t="shared" si="1"/>
        <v>0</v>
      </c>
      <c r="P45" s="313">
        <f t="shared" si="2"/>
        <v>0</v>
      </c>
      <c r="Q45" s="314">
        <f t="shared" si="3"/>
        <v>0</v>
      </c>
      <c r="R45" s="334"/>
      <c r="S45" s="157"/>
      <c r="T45" s="276"/>
      <c r="U45" s="157"/>
      <c r="V45" s="307"/>
      <c r="W45" s="125"/>
      <c r="X45" s="157"/>
      <c r="Y45" s="276"/>
      <c r="Z45" s="157"/>
      <c r="AA45" s="11">
        <f>'[1]План 2025'!$N40+'[1]План 2025'!$P40+'[1]План 2025'!$R40</f>
        <v>6918</v>
      </c>
      <c r="AB45" s="157">
        <f>'[1]План 2025'!$O40+'[1]План 2025'!$Q40+'[1]План 2025'!$S40</f>
        <v>15132.23</v>
      </c>
      <c r="AC45" s="12">
        <f>'[2]СВОД по МО'!$FO47</f>
        <v>2132</v>
      </c>
      <c r="AD45" s="12">
        <f>'[2]СВОД по МО'!$FR47</f>
        <v>3284.4161599999998</v>
      </c>
      <c r="AE45" s="11">
        <f>'[3]План 2025'!$N40+'[3]План 2025'!$P40+'[3]План 2025'!$R40</f>
        <v>6918</v>
      </c>
      <c r="AF45" s="157">
        <f>'[3]План 2025'!$O40+'[3]План 2025'!$Q40+'[3]План 2025'!$S40</f>
        <v>15132.23</v>
      </c>
      <c r="AG45" s="272">
        <f t="shared" si="4"/>
        <v>0</v>
      </c>
      <c r="AH45" s="283">
        <f t="shared" si="5"/>
        <v>0</v>
      </c>
      <c r="AI45" s="330"/>
      <c r="AJ45" s="331"/>
      <c r="AK45" s="276"/>
      <c r="AL45" s="157"/>
      <c r="AM45" s="276"/>
      <c r="AN45" s="157"/>
      <c r="AO45" s="276"/>
      <c r="AP45" s="157"/>
      <c r="AQ45" s="11">
        <f>'[1]План 2025'!$T40</f>
        <v>1099</v>
      </c>
      <c r="AR45" s="157">
        <f>'[1]План 2025'!$U40</f>
        <v>10563.82</v>
      </c>
      <c r="AS45" s="12">
        <f>'[2]СВОД по МО'!$GA47</f>
        <v>225</v>
      </c>
      <c r="AT45" s="12">
        <f>'[2]СВОД по МО'!$GD47</f>
        <v>2160.4862699999999</v>
      </c>
      <c r="AU45" s="11">
        <f>'[3]План 2025'!$T40</f>
        <v>1213</v>
      </c>
      <c r="AV45" s="157">
        <f>'[3]План 2025'!$U40</f>
        <v>11648.949999999999</v>
      </c>
      <c r="AW45" s="272">
        <f t="shared" si="6"/>
        <v>114</v>
      </c>
      <c r="AX45" s="283">
        <f t="shared" si="6"/>
        <v>1085.1299999999992</v>
      </c>
      <c r="AY45" s="338"/>
      <c r="AZ45" s="339"/>
      <c r="BA45" s="125"/>
      <c r="BB45" s="157"/>
      <c r="BC45" s="125">
        <v>114</v>
      </c>
      <c r="BD45" s="157">
        <v>1085.1299999999992</v>
      </c>
      <c r="BE45" s="125"/>
      <c r="BF45" s="157"/>
      <c r="BG45" s="11">
        <f>'[1]План 2025'!$V40</f>
        <v>305</v>
      </c>
      <c r="BH45" s="157">
        <f>'[1]План 2025'!$W40</f>
        <v>1266.6300000000001</v>
      </c>
      <c r="BI45" s="12">
        <f>'[2]СВОД по МО'!$GG47</f>
        <v>145</v>
      </c>
      <c r="BJ45" s="12">
        <f>'[2]СВОД по МО'!$GJ47</f>
        <v>604.65933000000007</v>
      </c>
      <c r="BK45" s="11">
        <f>'[3]План 2025'!$V40</f>
        <v>305</v>
      </c>
      <c r="BL45" s="157">
        <f>'[3]План 2025'!$W40</f>
        <v>1266.6300000000001</v>
      </c>
      <c r="BM45" s="272">
        <f t="shared" si="7"/>
        <v>0</v>
      </c>
      <c r="BN45" s="283">
        <f t="shared" si="8"/>
        <v>0</v>
      </c>
      <c r="BO45" s="338"/>
      <c r="BP45" s="339"/>
      <c r="BQ45" s="125"/>
      <c r="BR45" s="157"/>
      <c r="BS45" s="276"/>
      <c r="BT45" s="157"/>
      <c r="BU45" s="276"/>
      <c r="BV45" s="157"/>
      <c r="BW45" s="11">
        <f>'[1]План 2025'!$X40</f>
        <v>3899</v>
      </c>
      <c r="BX45" s="157">
        <f>'[1]План 2025'!$Y40</f>
        <v>26441.980000000003</v>
      </c>
      <c r="BY45" s="12">
        <f>'[2]СВОД по МО'!$GP47</f>
        <v>1578</v>
      </c>
      <c r="BZ45" s="12">
        <f>'[2]СВОД по МО'!$GS47</f>
        <v>7981.1270900000009</v>
      </c>
      <c r="CA45" s="11">
        <f>'[3]План 2025'!$X40</f>
        <v>3899</v>
      </c>
      <c r="CB45" s="157">
        <f>'[3]План 2025'!$Y40</f>
        <v>26441.980000000003</v>
      </c>
      <c r="CC45" s="272">
        <f t="shared" si="9"/>
        <v>0</v>
      </c>
      <c r="CD45" s="283">
        <f t="shared" si="10"/>
        <v>0</v>
      </c>
      <c r="CE45" s="276"/>
      <c r="CF45" s="157"/>
      <c r="CG45" s="125"/>
      <c r="CH45" s="157"/>
      <c r="CI45" s="276"/>
      <c r="CJ45" s="157"/>
      <c r="CK45" s="296"/>
      <c r="CL45" s="276"/>
      <c r="CM45" s="157"/>
      <c r="CN45" s="11">
        <f>'[1]План 2025'!$AB40</f>
        <v>317</v>
      </c>
      <c r="CO45" s="157">
        <f>'[1]План 2025'!$AC40</f>
        <v>1164.51</v>
      </c>
      <c r="CP45" s="12">
        <f>'[2]СВОД по МО'!$HA47</f>
        <v>198</v>
      </c>
      <c r="CQ45" s="12">
        <f>'[2]СВОД по МО'!$HD47</f>
        <v>-153.92999000000003</v>
      </c>
      <c r="CR45" s="11">
        <f>'[3]План 2025'!$AB40</f>
        <v>317</v>
      </c>
      <c r="CS45" s="157">
        <f>'[3]План 2025'!$AC40</f>
        <v>1164.51</v>
      </c>
      <c r="CT45" s="272">
        <f t="shared" si="11"/>
        <v>0</v>
      </c>
      <c r="CU45" s="283">
        <f t="shared" si="12"/>
        <v>0</v>
      </c>
      <c r="CV45" s="276"/>
      <c r="CW45" s="157"/>
      <c r="CX45" s="276"/>
      <c r="CY45" s="157"/>
      <c r="CZ45" s="276"/>
      <c r="DA45" s="157"/>
      <c r="DC45" s="35"/>
    </row>
    <row r="46" spans="1:107" ht="18" x14ac:dyDescent="0.35">
      <c r="A46" s="122">
        <v>33</v>
      </c>
      <c r="B46" s="122" t="str">
        <f>'Скорая медицинская помощь'!B46</f>
        <v>410043</v>
      </c>
      <c r="C46" s="270" t="str">
        <f>'Скорая медицинская помощь'!C46</f>
        <v>ФКУЗ "МСЧ МВД РОССИИ ПО КАМЧАТСКОМУ КРАЮ"</v>
      </c>
      <c r="D46" s="357">
        <f>'[1]План 2025'!$F41+'[4]План 2025'!$H41+'[4]План 2025'!$L41</f>
        <v>2145</v>
      </c>
      <c r="E46" s="358">
        <f>'[1]План 2025'!$G41+'[4]План 2025'!$I41+'[4]План 2025'!$M41</f>
        <v>22791.129999999997</v>
      </c>
      <c r="F46" s="357">
        <f>'[1]План 2025'!$J41</f>
        <v>174</v>
      </c>
      <c r="G46" s="358">
        <f>'[1]План 2025'!$K41</f>
        <v>875.36</v>
      </c>
      <c r="H46" s="12">
        <f>'[2]СВОД по МО'!$FA48</f>
        <v>0</v>
      </c>
      <c r="I46" s="12">
        <f>'[2]СВОД по МО'!$FD48</f>
        <v>0</v>
      </c>
      <c r="J46" s="357">
        <f>'[1]План 2025'!$F41+'[1]План 2025'!$H41+'[1]План 2025'!$L41</f>
        <v>2145</v>
      </c>
      <c r="K46" s="360">
        <f>'[1]План 2025'!$G41+'[1]План 2025'!$I41+'[1]План 2025'!$M41</f>
        <v>22791.129999999997</v>
      </c>
      <c r="L46" s="357">
        <f>'[1]План 2025'!$J41</f>
        <v>174</v>
      </c>
      <c r="M46" s="358">
        <f>'[1]План 2025'!$K41</f>
        <v>875.36</v>
      </c>
      <c r="N46" s="355">
        <f t="shared" ref="N46:N66" si="21">J46-D46</f>
        <v>0</v>
      </c>
      <c r="O46" s="356">
        <f t="shared" ref="O46:O66" si="22">K46-E46</f>
        <v>0</v>
      </c>
      <c r="P46" s="313">
        <f t="shared" ref="P46:P66" si="23">L46-F46</f>
        <v>0</v>
      </c>
      <c r="Q46" s="314">
        <f t="shared" ref="Q46:Q66" si="24">M46-G46</f>
        <v>0</v>
      </c>
      <c r="R46" s="334"/>
      <c r="S46" s="157"/>
      <c r="T46" s="276"/>
      <c r="U46" s="157"/>
      <c r="V46" s="307"/>
      <c r="W46" s="125"/>
      <c r="X46" s="157"/>
      <c r="Y46" s="276"/>
      <c r="Z46" s="157"/>
      <c r="AA46" s="11">
        <f>'[1]План 2025'!$N41+'[1]План 2025'!$P41+'[1]План 2025'!$R41</f>
        <v>1386</v>
      </c>
      <c r="AB46" s="157">
        <f>'[1]План 2025'!$O41+'[1]План 2025'!$Q41+'[1]План 2025'!$S41</f>
        <v>14860.570000000003</v>
      </c>
      <c r="AC46" s="12">
        <f>'[2]СВОД по МО'!$FO48</f>
        <v>487</v>
      </c>
      <c r="AD46" s="12">
        <f>'[2]СВОД по МО'!$FR48</f>
        <v>4173.4408700000004</v>
      </c>
      <c r="AE46" s="11">
        <f>'[3]План 2025'!$N41+'[3]План 2025'!$P41+'[3]План 2025'!$R41</f>
        <v>1386</v>
      </c>
      <c r="AF46" s="157">
        <f>'[3]План 2025'!$O41+'[3]План 2025'!$Q41+'[3]План 2025'!$S41</f>
        <v>14860.570000000003</v>
      </c>
      <c r="AG46" s="272">
        <f t="shared" si="4"/>
        <v>0</v>
      </c>
      <c r="AH46" s="283">
        <f t="shared" si="5"/>
        <v>0</v>
      </c>
      <c r="AI46" s="334"/>
      <c r="AJ46" s="331"/>
      <c r="AK46" s="276"/>
      <c r="AL46" s="157"/>
      <c r="AM46" s="276"/>
      <c r="AN46" s="157"/>
      <c r="AO46" s="276"/>
      <c r="AP46" s="157"/>
      <c r="AQ46" s="11">
        <f>'[1]План 2025'!$T41</f>
        <v>437</v>
      </c>
      <c r="AR46" s="157">
        <f>'[1]План 2025'!$U41</f>
        <v>4203.58</v>
      </c>
      <c r="AS46" s="12">
        <f>'[2]СВОД по МО'!$GA48</f>
        <v>0</v>
      </c>
      <c r="AT46" s="12">
        <f>'[2]СВОД по МО'!$GD48</f>
        <v>0</v>
      </c>
      <c r="AU46" s="11">
        <f>'[3]План 2025'!$T41</f>
        <v>374</v>
      </c>
      <c r="AV46" s="157">
        <f>'[3]План 2025'!$U41</f>
        <v>3597.57</v>
      </c>
      <c r="AW46" s="272">
        <f t="shared" ref="AW46:AX66" si="25">AU46-AQ46</f>
        <v>-63</v>
      </c>
      <c r="AX46" s="283">
        <f t="shared" si="25"/>
        <v>-606.00999999999976</v>
      </c>
      <c r="AY46" s="338"/>
      <c r="AZ46" s="339"/>
      <c r="BA46" s="125"/>
      <c r="BB46" s="157"/>
      <c r="BC46" s="125">
        <v>-63</v>
      </c>
      <c r="BD46" s="157">
        <v>-606.00999999999976</v>
      </c>
      <c r="BE46" s="125"/>
      <c r="BF46" s="157"/>
      <c r="BG46" s="11">
        <f>'[1]План 2025'!$V41</f>
        <v>0</v>
      </c>
      <c r="BH46" s="157">
        <f>'[1]План 2025'!$W41</f>
        <v>0</v>
      </c>
      <c r="BI46" s="12">
        <f>'[2]СВОД по МО'!$GG48</f>
        <v>0</v>
      </c>
      <c r="BJ46" s="12">
        <f>'[2]СВОД по МО'!$GJ48</f>
        <v>0</v>
      </c>
      <c r="BK46" s="11">
        <f>'[3]План 2025'!$V41</f>
        <v>0</v>
      </c>
      <c r="BL46" s="157">
        <f>'[3]План 2025'!$W41</f>
        <v>0</v>
      </c>
      <c r="BM46" s="272">
        <f t="shared" ref="BM46:BM61" si="26">BK46-BG46</f>
        <v>0</v>
      </c>
      <c r="BN46" s="283">
        <f t="shared" ref="BN46:BN61" si="27">BL46-BH46</f>
        <v>0</v>
      </c>
      <c r="BO46" s="338"/>
      <c r="BP46" s="339"/>
      <c r="BQ46" s="125"/>
      <c r="BR46" s="157"/>
      <c r="BS46" s="276"/>
      <c r="BT46" s="157"/>
      <c r="BU46" s="276"/>
      <c r="BV46" s="157"/>
      <c r="BW46" s="11">
        <f>'[1]План 2025'!$X41</f>
        <v>796</v>
      </c>
      <c r="BX46" s="157">
        <f>'[1]План 2025'!$Y41</f>
        <v>12339.509999999998</v>
      </c>
      <c r="BY46" s="12">
        <f>'[2]СВОД по МО'!$GP48</f>
        <v>412</v>
      </c>
      <c r="BZ46" s="12">
        <f>'[2]СВОД по МО'!$GS48</f>
        <v>3629.6016199999995</v>
      </c>
      <c r="CA46" s="11">
        <f>'[3]План 2025'!$X41</f>
        <v>796</v>
      </c>
      <c r="CB46" s="157">
        <f>'[3]План 2025'!$Y41</f>
        <v>12339.509999999998</v>
      </c>
      <c r="CC46" s="272">
        <f t="shared" ref="CC46:CC61" si="28">CA46-BW46</f>
        <v>0</v>
      </c>
      <c r="CD46" s="283">
        <f>CB46-BX46</f>
        <v>0</v>
      </c>
      <c r="CE46" s="276"/>
      <c r="CF46" s="157"/>
      <c r="CG46" s="125"/>
      <c r="CH46" s="157"/>
      <c r="CI46" s="276"/>
      <c r="CJ46" s="157"/>
      <c r="CK46" s="296"/>
      <c r="CL46" s="276"/>
      <c r="CM46" s="157"/>
      <c r="CN46" s="11">
        <f>'[1]План 2025'!$AB41</f>
        <v>150</v>
      </c>
      <c r="CO46" s="157">
        <f>'[1]План 2025'!$AC41</f>
        <v>595.24</v>
      </c>
      <c r="CP46" s="12">
        <f>'[2]СВОД по МО'!$HA48</f>
        <v>96</v>
      </c>
      <c r="CQ46" s="12">
        <f>'[2]СВОД по МО'!$HD48</f>
        <v>57.956189999999964</v>
      </c>
      <c r="CR46" s="11">
        <f>'[3]План 2025'!$AB41</f>
        <v>150</v>
      </c>
      <c r="CS46" s="157">
        <f>'[3]План 2025'!$AC41</f>
        <v>595.24</v>
      </c>
      <c r="CT46" s="272">
        <f t="shared" ref="CT46:CT61" si="29">CR46-CN46</f>
        <v>0</v>
      </c>
      <c r="CU46" s="283">
        <f t="shared" ref="CU46:CU61" si="30">CS46-CO46</f>
        <v>0</v>
      </c>
      <c r="CV46" s="276"/>
      <c r="CW46" s="157"/>
      <c r="CX46" s="276"/>
      <c r="CY46" s="157"/>
      <c r="CZ46" s="276"/>
      <c r="DA46" s="157"/>
      <c r="DC46" s="35"/>
    </row>
    <row r="47" spans="1:107" ht="18" x14ac:dyDescent="0.35">
      <c r="A47" s="122">
        <v>34</v>
      </c>
      <c r="B47" s="122" t="str">
        <f>'Скорая медицинская помощь'!B47</f>
        <v>410046</v>
      </c>
      <c r="C47" s="270" t="str">
        <f>'Скорая медицинская помощь'!C47</f>
        <v>ГБУЗ ККДИБ</v>
      </c>
      <c r="D47" s="357">
        <f>'[1]План 2025'!$F42+'[4]План 2025'!$H42+'[4]План 2025'!$L42</f>
        <v>0</v>
      </c>
      <c r="E47" s="358">
        <f>'[1]План 2025'!$G42+'[4]План 2025'!$I42+'[4]План 2025'!$M42</f>
        <v>0</v>
      </c>
      <c r="F47" s="357">
        <f>'[1]План 2025'!$J42</f>
        <v>0</v>
      </c>
      <c r="G47" s="358">
        <f>'[1]План 2025'!$K42</f>
        <v>0</v>
      </c>
      <c r="H47" s="12">
        <f>'[2]СВОД по МО'!$FA49</f>
        <v>0</v>
      </c>
      <c r="I47" s="12">
        <f>'[2]СВОД по МО'!$FD49</f>
        <v>0</v>
      </c>
      <c r="J47" s="357">
        <f>'[1]План 2025'!$F42+'[1]План 2025'!$H42+'[1]План 2025'!$L42</f>
        <v>0</v>
      </c>
      <c r="K47" s="360">
        <f>'[1]План 2025'!$G42+'[1]План 2025'!$I42+'[1]План 2025'!$M42</f>
        <v>0</v>
      </c>
      <c r="L47" s="357">
        <f>'[1]План 2025'!$J42</f>
        <v>0</v>
      </c>
      <c r="M47" s="358">
        <f>'[1]План 2025'!$K42</f>
        <v>0</v>
      </c>
      <c r="N47" s="355">
        <f t="shared" si="21"/>
        <v>0</v>
      </c>
      <c r="O47" s="356">
        <f t="shared" si="22"/>
        <v>0</v>
      </c>
      <c r="P47" s="313">
        <f t="shared" si="23"/>
        <v>0</v>
      </c>
      <c r="Q47" s="314">
        <f t="shared" si="24"/>
        <v>0</v>
      </c>
      <c r="R47" s="334"/>
      <c r="S47" s="157"/>
      <c r="T47" s="276"/>
      <c r="U47" s="157"/>
      <c r="V47" s="307"/>
      <c r="W47" s="125"/>
      <c r="X47" s="157"/>
      <c r="Y47" s="276"/>
      <c r="Z47" s="157"/>
      <c r="AA47" s="11">
        <f>'[1]План 2025'!$N42+'[1]План 2025'!$P42+'[1]План 2025'!$R42</f>
        <v>0</v>
      </c>
      <c r="AB47" s="157">
        <f>'[1]План 2025'!$O42+'[1]План 2025'!$Q42+'[1]План 2025'!$S42</f>
        <v>0</v>
      </c>
      <c r="AC47" s="12">
        <f>'[2]СВОД по МО'!$FO49</f>
        <v>0</v>
      </c>
      <c r="AD47" s="12">
        <f>'[2]СВОД по МО'!$FR49</f>
        <v>0</v>
      </c>
      <c r="AE47" s="11">
        <f>'[3]План 2025'!$N42+'[3]План 2025'!$P42+'[3]План 2025'!$R42</f>
        <v>0</v>
      </c>
      <c r="AF47" s="157">
        <f>'[3]План 2025'!$O42+'[3]План 2025'!$Q42+'[3]План 2025'!$S42</f>
        <v>0</v>
      </c>
      <c r="AG47" s="272">
        <f t="shared" si="4"/>
        <v>0</v>
      </c>
      <c r="AH47" s="283">
        <f t="shared" si="5"/>
        <v>0</v>
      </c>
      <c r="AI47" s="334"/>
      <c r="AJ47" s="335"/>
      <c r="AK47" s="276"/>
      <c r="AL47" s="157"/>
      <c r="AM47" s="276"/>
      <c r="AN47" s="157"/>
      <c r="AO47" s="276"/>
      <c r="AP47" s="157"/>
      <c r="AQ47" s="11">
        <f>'[1]План 2025'!$T42</f>
        <v>0</v>
      </c>
      <c r="AR47" s="157">
        <f>'[1]План 2025'!$U42</f>
        <v>0</v>
      </c>
      <c r="AS47" s="12">
        <f>'[2]СВОД по МО'!$GA49</f>
        <v>0</v>
      </c>
      <c r="AT47" s="12">
        <f>'[2]СВОД по МО'!$GD49</f>
        <v>0</v>
      </c>
      <c r="AU47" s="11">
        <f>'[3]План 2025'!$T42</f>
        <v>0</v>
      </c>
      <c r="AV47" s="157">
        <f>'[3]План 2025'!$U42</f>
        <v>0</v>
      </c>
      <c r="AW47" s="272">
        <f t="shared" si="25"/>
        <v>0</v>
      </c>
      <c r="AX47" s="283">
        <f t="shared" si="25"/>
        <v>0</v>
      </c>
      <c r="AY47" s="338"/>
      <c r="AZ47" s="339"/>
      <c r="BA47" s="125"/>
      <c r="BB47" s="157"/>
      <c r="BC47" s="125">
        <v>0</v>
      </c>
      <c r="BD47" s="157">
        <v>0</v>
      </c>
      <c r="BE47" s="125"/>
      <c r="BF47" s="157"/>
      <c r="BG47" s="11">
        <f>'[1]План 2025'!$V42</f>
        <v>1300</v>
      </c>
      <c r="BH47" s="157">
        <f>'[1]План 2025'!$W42</f>
        <v>5398.76</v>
      </c>
      <c r="BI47" s="12">
        <f>'[2]СВОД по МО'!$GG49</f>
        <v>486</v>
      </c>
      <c r="BJ47" s="12">
        <f>'[2]СВОД по МО'!$GJ49</f>
        <v>2018.3045400000001</v>
      </c>
      <c r="BK47" s="11">
        <f>'[3]План 2025'!$V42</f>
        <v>1300</v>
      </c>
      <c r="BL47" s="157">
        <f>'[3]План 2025'!$W42</f>
        <v>5398.76</v>
      </c>
      <c r="BM47" s="272">
        <f t="shared" si="26"/>
        <v>0</v>
      </c>
      <c r="BN47" s="283">
        <f t="shared" si="27"/>
        <v>0</v>
      </c>
      <c r="BO47" s="338"/>
      <c r="BP47" s="339"/>
      <c r="BQ47" s="125"/>
      <c r="BR47" s="157"/>
      <c r="BS47" s="276"/>
      <c r="BT47" s="157"/>
      <c r="BU47" s="276"/>
      <c r="BV47" s="157"/>
      <c r="BW47" s="11">
        <f>'[1]План 2025'!$X42</f>
        <v>0</v>
      </c>
      <c r="BX47" s="157">
        <f>'[1]План 2025'!$Y42</f>
        <v>0</v>
      </c>
      <c r="BY47" s="12">
        <f>'[2]СВОД по МО'!$GP49</f>
        <v>0</v>
      </c>
      <c r="BZ47" s="12">
        <f>'[2]СВОД по МО'!$GS49</f>
        <v>0</v>
      </c>
      <c r="CA47" s="11">
        <f>'[3]План 2025'!$X42</f>
        <v>0</v>
      </c>
      <c r="CB47" s="157">
        <f>'[3]План 2025'!$Y42</f>
        <v>0</v>
      </c>
      <c r="CC47" s="272">
        <f t="shared" si="28"/>
        <v>0</v>
      </c>
      <c r="CD47" s="283">
        <f t="shared" ref="CD47:CD61" si="31">CB47-BX47</f>
        <v>0</v>
      </c>
      <c r="CE47" s="276"/>
      <c r="CF47" s="157"/>
      <c r="CG47" s="125"/>
      <c r="CH47" s="157"/>
      <c r="CI47" s="276"/>
      <c r="CJ47" s="157"/>
      <c r="CK47" s="296"/>
      <c r="CL47" s="276"/>
      <c r="CM47" s="157"/>
      <c r="CN47" s="11">
        <f>'[1]План 2025'!$AB42</f>
        <v>97387</v>
      </c>
      <c r="CO47" s="157">
        <f>'[1]План 2025'!$AC42</f>
        <v>109569.53899999999</v>
      </c>
      <c r="CP47" s="12">
        <f>'[2]СВОД по МО'!$HA49</f>
        <v>36435</v>
      </c>
      <c r="CQ47" s="12">
        <f>'[2]СВОД по МО'!$HD49</f>
        <v>42845.611239999998</v>
      </c>
      <c r="CR47" s="11">
        <f>'[3]План 2025'!$AB42</f>
        <v>97387</v>
      </c>
      <c r="CS47" s="157">
        <f>'[3]План 2025'!$AC42</f>
        <v>109569.53899999999</v>
      </c>
      <c r="CT47" s="272">
        <f t="shared" si="29"/>
        <v>0</v>
      </c>
      <c r="CU47" s="283">
        <f t="shared" si="30"/>
        <v>0</v>
      </c>
      <c r="CV47" s="276"/>
      <c r="CW47" s="157"/>
      <c r="CX47" s="276"/>
      <c r="CY47" s="157"/>
      <c r="CZ47" s="276"/>
      <c r="DA47" s="157"/>
      <c r="DB47" s="50"/>
      <c r="DC47" s="50"/>
    </row>
    <row r="48" spans="1:107" ht="18" x14ac:dyDescent="0.35">
      <c r="A48" s="122">
        <v>35</v>
      </c>
      <c r="B48" s="122" t="str">
        <f>'Скорая медицинская помощь'!B48</f>
        <v>410047</v>
      </c>
      <c r="C48" s="270" t="str">
        <f>'Скорая медицинская помощь'!C48</f>
        <v>ГБУЗ КК "ОЗЕРНОВСКАЯ РБ"</v>
      </c>
      <c r="D48" s="357">
        <f>'[1]План 2025'!$F43+'[4]План 2025'!$H43+'[4]План 2025'!$L43</f>
        <v>1419</v>
      </c>
      <c r="E48" s="358">
        <f>'[1]План 2025'!$G43+'[4]План 2025'!$I43+'[4]План 2025'!$M43</f>
        <v>14249.52</v>
      </c>
      <c r="F48" s="357">
        <f>'[1]План 2025'!$J43</f>
        <v>86</v>
      </c>
      <c r="G48" s="358">
        <f>'[1]План 2025'!$K43</f>
        <v>432.65</v>
      </c>
      <c r="H48" s="12">
        <f>'[2]СВОД по МО'!$FA50</f>
        <v>260</v>
      </c>
      <c r="I48" s="12">
        <f>'[2]СВОД по МО'!$FD50</f>
        <v>2919.77783</v>
      </c>
      <c r="J48" s="357">
        <f>'[1]План 2025'!$F43+'[1]План 2025'!$H43+'[1]План 2025'!$L43</f>
        <v>1419</v>
      </c>
      <c r="K48" s="360">
        <f>'[1]План 2025'!$G43+'[1]План 2025'!$I43+'[1]План 2025'!$M43</f>
        <v>14249.52</v>
      </c>
      <c r="L48" s="357">
        <f>'[1]План 2025'!$J43</f>
        <v>86</v>
      </c>
      <c r="M48" s="358">
        <f>'[1]План 2025'!$K43</f>
        <v>432.65</v>
      </c>
      <c r="N48" s="355">
        <f t="shared" si="21"/>
        <v>0</v>
      </c>
      <c r="O48" s="356">
        <f t="shared" si="22"/>
        <v>0</v>
      </c>
      <c r="P48" s="313">
        <f t="shared" si="23"/>
        <v>0</v>
      </c>
      <c r="Q48" s="314">
        <f t="shared" si="24"/>
        <v>0</v>
      </c>
      <c r="R48" s="334"/>
      <c r="S48" s="157"/>
      <c r="T48" s="276"/>
      <c r="U48" s="157"/>
      <c r="V48" s="307"/>
      <c r="W48" s="125"/>
      <c r="X48" s="157"/>
      <c r="Y48" s="276"/>
      <c r="Z48" s="157"/>
      <c r="AA48" s="11">
        <f>'[1]План 2025'!$N43+'[1]План 2025'!$P43+'[1]План 2025'!$R43</f>
        <v>2395</v>
      </c>
      <c r="AB48" s="157">
        <f>'[1]План 2025'!$O43+'[1]План 2025'!$Q43+'[1]План 2025'!$S43</f>
        <v>26095.550000000003</v>
      </c>
      <c r="AC48" s="12">
        <f>'[2]СВОД по МО'!$FO50</f>
        <v>652</v>
      </c>
      <c r="AD48" s="12">
        <f>'[2]СВОД по МО'!$FR50</f>
        <v>8436.4993400000021</v>
      </c>
      <c r="AE48" s="11">
        <f>'[3]План 2025'!$N43+'[3]План 2025'!$P43+'[3]План 2025'!$R43</f>
        <v>2395</v>
      </c>
      <c r="AF48" s="157">
        <f>'[3]План 2025'!$O43+'[3]План 2025'!$Q43+'[3]План 2025'!$S43</f>
        <v>26095.550000000003</v>
      </c>
      <c r="AG48" s="272">
        <f t="shared" si="4"/>
        <v>0</v>
      </c>
      <c r="AH48" s="283">
        <f t="shared" si="5"/>
        <v>0</v>
      </c>
      <c r="AI48" s="334"/>
      <c r="AJ48" s="335"/>
      <c r="AK48" s="276"/>
      <c r="AL48" s="157"/>
      <c r="AM48" s="276"/>
      <c r="AN48" s="157"/>
      <c r="AO48" s="276"/>
      <c r="AP48" s="157"/>
      <c r="AQ48" s="11">
        <f>'[1]План 2025'!$T43</f>
        <v>199</v>
      </c>
      <c r="AR48" s="157">
        <f>'[1]План 2025'!$U43</f>
        <v>1914.22</v>
      </c>
      <c r="AS48" s="12">
        <f>'[2]СВОД по МО'!$GA50</f>
        <v>21</v>
      </c>
      <c r="AT48" s="12">
        <f>'[2]СВОД по МО'!$GD50</f>
        <v>202.00278</v>
      </c>
      <c r="AU48" s="11">
        <f>'[3]План 2025'!$T43</f>
        <v>188</v>
      </c>
      <c r="AV48" s="157">
        <f>'[3]План 2025'!$U43</f>
        <v>1808.41</v>
      </c>
      <c r="AW48" s="272">
        <f t="shared" si="25"/>
        <v>-11</v>
      </c>
      <c r="AX48" s="283">
        <f t="shared" si="25"/>
        <v>-105.80999999999995</v>
      </c>
      <c r="AY48" s="338"/>
      <c r="AZ48" s="339"/>
      <c r="BA48" s="125"/>
      <c r="BB48" s="157"/>
      <c r="BC48" s="125">
        <v>-11</v>
      </c>
      <c r="BD48" s="157">
        <v>-105.80999999999995</v>
      </c>
      <c r="BE48" s="125"/>
      <c r="BF48" s="157"/>
      <c r="BG48" s="11">
        <f>'[1]План 2025'!$V43</f>
        <v>585</v>
      </c>
      <c r="BH48" s="157">
        <f>'[1]План 2025'!$W43</f>
        <v>2429.44</v>
      </c>
      <c r="BI48" s="12">
        <f>'[2]СВОД по МО'!$GG50</f>
        <v>95</v>
      </c>
      <c r="BJ48" s="12">
        <f>'[2]СВОД по МО'!$GJ50</f>
        <v>809.79130000000009</v>
      </c>
      <c r="BK48" s="11">
        <f>'[3]План 2025'!$V43</f>
        <v>585</v>
      </c>
      <c r="BL48" s="157">
        <f>'[3]План 2025'!$W43</f>
        <v>2429.44</v>
      </c>
      <c r="BM48" s="272">
        <f t="shared" si="26"/>
        <v>0</v>
      </c>
      <c r="BN48" s="283">
        <f t="shared" si="27"/>
        <v>0</v>
      </c>
      <c r="BO48" s="338"/>
      <c r="BP48" s="339"/>
      <c r="BQ48" s="125"/>
      <c r="BR48" s="157"/>
      <c r="BS48" s="276"/>
      <c r="BT48" s="157"/>
      <c r="BU48" s="276"/>
      <c r="BV48" s="157"/>
      <c r="BW48" s="11">
        <f>'[1]План 2025'!$X43</f>
        <v>2184</v>
      </c>
      <c r="BX48" s="157">
        <f>'[1]План 2025'!$Y43</f>
        <v>30674.77</v>
      </c>
      <c r="BY48" s="12">
        <f>'[2]СВОД по МО'!$GP50</f>
        <v>682</v>
      </c>
      <c r="BZ48" s="12">
        <f>'[2]СВОД по МО'!$GS50</f>
        <v>10672.716859999999</v>
      </c>
      <c r="CA48" s="11">
        <f>'[3]План 2025'!$X43</f>
        <v>2184</v>
      </c>
      <c r="CB48" s="157">
        <f>'[3]План 2025'!$Y43</f>
        <v>30674.77</v>
      </c>
      <c r="CC48" s="272">
        <f t="shared" si="28"/>
        <v>0</v>
      </c>
      <c r="CD48" s="283">
        <f t="shared" si="31"/>
        <v>0</v>
      </c>
      <c r="CE48" s="276"/>
      <c r="CF48" s="157"/>
      <c r="CG48" s="125"/>
      <c r="CH48" s="157"/>
      <c r="CI48" s="276"/>
      <c r="CJ48" s="157"/>
      <c r="CK48" s="296"/>
      <c r="CL48" s="276"/>
      <c r="CM48" s="157"/>
      <c r="CN48" s="11">
        <f>'[1]План 2025'!$AB43</f>
        <v>0</v>
      </c>
      <c r="CO48" s="157">
        <f>'[1]План 2025'!$AC43</f>
        <v>0</v>
      </c>
      <c r="CP48" s="12">
        <f>'[2]СВОД по МО'!$HA50</f>
        <v>0</v>
      </c>
      <c r="CQ48" s="12">
        <f>'[2]СВОД по МО'!$HD50</f>
        <v>-712.58413000000007</v>
      </c>
      <c r="CR48" s="11">
        <f>'[3]План 2025'!$AB43</f>
        <v>0</v>
      </c>
      <c r="CS48" s="157">
        <f>'[3]План 2025'!$AC43</f>
        <v>0</v>
      </c>
      <c r="CT48" s="272">
        <f t="shared" si="29"/>
        <v>0</v>
      </c>
      <c r="CU48" s="283">
        <f t="shared" si="30"/>
        <v>0</v>
      </c>
      <c r="CV48" s="276"/>
      <c r="CW48" s="157"/>
      <c r="CX48" s="276"/>
      <c r="CY48" s="157"/>
      <c r="CZ48" s="276"/>
      <c r="DA48" s="157"/>
      <c r="DC48" s="35"/>
    </row>
    <row r="49" spans="1:107" ht="18" x14ac:dyDescent="0.35">
      <c r="A49" s="122">
        <v>36</v>
      </c>
      <c r="B49" s="122" t="str">
        <f>'Скорая медицинская помощь'!B49</f>
        <v>410051</v>
      </c>
      <c r="C49" s="270" t="str">
        <f>'Скорая медицинская помощь'!C49</f>
        <v>ГБУЗ КК ЕССМП</v>
      </c>
      <c r="D49" s="357">
        <f>'[1]План 2025'!$F44+'[4]План 2025'!$H44+'[4]План 2025'!$L44</f>
        <v>0</v>
      </c>
      <c r="E49" s="358">
        <f>'[1]План 2025'!$G44+'[4]План 2025'!$I44+'[4]План 2025'!$M44</f>
        <v>0</v>
      </c>
      <c r="F49" s="357">
        <f>'[1]План 2025'!$J44</f>
        <v>0</v>
      </c>
      <c r="G49" s="358">
        <f>'[1]План 2025'!$K44</f>
        <v>0</v>
      </c>
      <c r="H49" s="12">
        <f>'[2]СВОД по МО'!$FA51</f>
        <v>0</v>
      </c>
      <c r="I49" s="12">
        <f>'[2]СВОД по МО'!$FD51</f>
        <v>0</v>
      </c>
      <c r="J49" s="357">
        <f>'[1]План 2025'!$F44+'[1]План 2025'!$H44+'[1]План 2025'!$L44</f>
        <v>0</v>
      </c>
      <c r="K49" s="360">
        <f>'[1]План 2025'!$G44+'[1]План 2025'!$I44+'[1]План 2025'!$M44</f>
        <v>0</v>
      </c>
      <c r="L49" s="357">
        <f>'[1]План 2025'!$J44</f>
        <v>0</v>
      </c>
      <c r="M49" s="358">
        <f>'[1]План 2025'!$K44</f>
        <v>0</v>
      </c>
      <c r="N49" s="355">
        <f t="shared" si="21"/>
        <v>0</v>
      </c>
      <c r="O49" s="356">
        <f t="shared" si="22"/>
        <v>0</v>
      </c>
      <c r="P49" s="313">
        <f t="shared" si="23"/>
        <v>0</v>
      </c>
      <c r="Q49" s="314">
        <f t="shared" si="24"/>
        <v>0</v>
      </c>
      <c r="R49" s="334"/>
      <c r="S49" s="157"/>
      <c r="T49" s="276"/>
      <c r="U49" s="157"/>
      <c r="V49" s="307"/>
      <c r="W49" s="125"/>
      <c r="X49" s="157"/>
      <c r="Y49" s="276"/>
      <c r="Z49" s="157"/>
      <c r="AA49" s="11">
        <f>'[1]План 2025'!$N44+'[1]План 2025'!$P44+'[1]План 2025'!$R44</f>
        <v>0</v>
      </c>
      <c r="AB49" s="157">
        <f>'[1]План 2025'!$O44+'[1]План 2025'!$Q44+'[1]План 2025'!$S44</f>
        <v>0</v>
      </c>
      <c r="AC49" s="12">
        <f>'[2]СВОД по МО'!$FO51</f>
        <v>0</v>
      </c>
      <c r="AD49" s="12">
        <f>'[2]СВОД по МО'!$FR51</f>
        <v>0</v>
      </c>
      <c r="AE49" s="11">
        <f>'[3]План 2025'!$N44+'[3]План 2025'!$P44+'[3]План 2025'!$R44</f>
        <v>0</v>
      </c>
      <c r="AF49" s="157">
        <f>'[3]План 2025'!$O44+'[3]План 2025'!$Q44+'[3]План 2025'!$S44</f>
        <v>0</v>
      </c>
      <c r="AG49" s="272">
        <f t="shared" si="4"/>
        <v>0</v>
      </c>
      <c r="AH49" s="283">
        <f t="shared" si="5"/>
        <v>0</v>
      </c>
      <c r="AI49" s="334"/>
      <c r="AJ49" s="335"/>
      <c r="AK49" s="276"/>
      <c r="AL49" s="157"/>
      <c r="AM49" s="276"/>
      <c r="AN49" s="157"/>
      <c r="AO49" s="276"/>
      <c r="AP49" s="157"/>
      <c r="AQ49" s="11">
        <f>'[1]План 2025'!$T44</f>
        <v>0</v>
      </c>
      <c r="AR49" s="157">
        <f>'[1]План 2025'!$U44</f>
        <v>0</v>
      </c>
      <c r="AS49" s="12">
        <f>'[2]СВОД по МО'!$GA51</f>
        <v>0</v>
      </c>
      <c r="AT49" s="12">
        <f>'[2]СВОД по МО'!$GD51</f>
        <v>0</v>
      </c>
      <c r="AU49" s="11">
        <f>'[3]План 2025'!$T44</f>
        <v>0</v>
      </c>
      <c r="AV49" s="157">
        <f>'[3]План 2025'!$U44</f>
        <v>0</v>
      </c>
      <c r="AW49" s="272">
        <f t="shared" si="25"/>
        <v>0</v>
      </c>
      <c r="AX49" s="283">
        <f t="shared" si="25"/>
        <v>0</v>
      </c>
      <c r="AY49" s="338"/>
      <c r="AZ49" s="339"/>
      <c r="BA49" s="125"/>
      <c r="BB49" s="157"/>
      <c r="BC49" s="125">
        <v>0</v>
      </c>
      <c r="BD49" s="157">
        <v>0</v>
      </c>
      <c r="BE49" s="125"/>
      <c r="BF49" s="157"/>
      <c r="BG49" s="11">
        <f>'[1]План 2025'!$V44</f>
        <v>2200</v>
      </c>
      <c r="BH49" s="157">
        <f>'[1]План 2025'!$W44</f>
        <v>8498.93</v>
      </c>
      <c r="BI49" s="12">
        <f>'[2]СВОД по МО'!$GG51</f>
        <v>760</v>
      </c>
      <c r="BJ49" s="12">
        <f>'[2]СВОД по МО'!$GJ51</f>
        <v>2935.9940000000001</v>
      </c>
      <c r="BK49" s="11">
        <f>'[3]План 2025'!$V44</f>
        <v>2200</v>
      </c>
      <c r="BL49" s="157">
        <f>'[3]План 2025'!$W44</f>
        <v>8498.93</v>
      </c>
      <c r="BM49" s="272">
        <f t="shared" si="26"/>
        <v>0</v>
      </c>
      <c r="BN49" s="283">
        <f t="shared" si="27"/>
        <v>0</v>
      </c>
      <c r="BO49" s="338"/>
      <c r="BP49" s="339"/>
      <c r="BQ49" s="125"/>
      <c r="BR49" s="157"/>
      <c r="BS49" s="276"/>
      <c r="BT49" s="157"/>
      <c r="BU49" s="276"/>
      <c r="BV49" s="157"/>
      <c r="BW49" s="11">
        <f>'[1]План 2025'!$X44</f>
        <v>0</v>
      </c>
      <c r="BX49" s="157">
        <f>'[1]План 2025'!$Y44</f>
        <v>0</v>
      </c>
      <c r="BY49" s="12">
        <f>'[2]СВОД по МО'!$GP51</f>
        <v>0</v>
      </c>
      <c r="BZ49" s="12">
        <f>'[2]СВОД по МО'!$GS51</f>
        <v>0</v>
      </c>
      <c r="CA49" s="11">
        <f>'[3]План 2025'!$X44</f>
        <v>0</v>
      </c>
      <c r="CB49" s="157">
        <f>'[3]План 2025'!$Y44</f>
        <v>0</v>
      </c>
      <c r="CC49" s="272">
        <f t="shared" si="28"/>
        <v>0</v>
      </c>
      <c r="CD49" s="283">
        <f t="shared" si="31"/>
        <v>0</v>
      </c>
      <c r="CE49" s="276"/>
      <c r="CF49" s="157"/>
      <c r="CG49" s="125"/>
      <c r="CH49" s="157"/>
      <c r="CI49" s="276"/>
      <c r="CJ49" s="157"/>
      <c r="CK49" s="296"/>
      <c r="CL49" s="276"/>
      <c r="CM49" s="157"/>
      <c r="CN49" s="11">
        <f>'[1]План 2025'!$AB44</f>
        <v>0</v>
      </c>
      <c r="CO49" s="157">
        <f>'[1]План 2025'!$AC44</f>
        <v>0</v>
      </c>
      <c r="CP49" s="12">
        <f>'[2]СВОД по МО'!$HA51</f>
        <v>0</v>
      </c>
      <c r="CQ49" s="12">
        <f>'[2]СВОД по МО'!$HD51</f>
        <v>0</v>
      </c>
      <c r="CR49" s="11">
        <f>'[3]План 2025'!$AB44</f>
        <v>0</v>
      </c>
      <c r="CS49" s="157">
        <f>'[3]План 2025'!$AC44</f>
        <v>0</v>
      </c>
      <c r="CT49" s="272">
        <f t="shared" si="29"/>
        <v>0</v>
      </c>
      <c r="CU49" s="283">
        <f t="shared" si="30"/>
        <v>0</v>
      </c>
      <c r="CV49" s="276"/>
      <c r="CW49" s="157"/>
      <c r="CX49" s="276"/>
      <c r="CY49" s="157"/>
      <c r="CZ49" s="276"/>
      <c r="DA49" s="157"/>
      <c r="DC49" s="35"/>
    </row>
    <row r="50" spans="1:107" ht="18" x14ac:dyDescent="0.35">
      <c r="A50" s="122">
        <v>37</v>
      </c>
      <c r="B50" s="122" t="str">
        <f>'Скорая медицинская помощь'!B50</f>
        <v>410052</v>
      </c>
      <c r="C50" s="270" t="str">
        <f>'Скорая медицинская помощь'!C50</f>
        <v>ГБУЗКК "П-КГССМП"</v>
      </c>
      <c r="D50" s="357">
        <f>'[1]План 2025'!$F45+'[4]План 2025'!$H45+'[4]План 2025'!$L45</f>
        <v>0</v>
      </c>
      <c r="E50" s="358">
        <f>'[1]План 2025'!$G45+'[4]План 2025'!$I45+'[4]План 2025'!$M45</f>
        <v>0</v>
      </c>
      <c r="F50" s="357">
        <f>'[1]План 2025'!$J45</f>
        <v>0</v>
      </c>
      <c r="G50" s="358">
        <f>'[1]План 2025'!$K45</f>
        <v>0</v>
      </c>
      <c r="H50" s="12">
        <f>'[2]СВОД по МО'!$FA52</f>
        <v>0</v>
      </c>
      <c r="I50" s="12">
        <f>'[2]СВОД по МО'!$FD52</f>
        <v>0</v>
      </c>
      <c r="J50" s="357">
        <f>'[1]План 2025'!$F45+'[1]План 2025'!$H45+'[1]План 2025'!$L45</f>
        <v>0</v>
      </c>
      <c r="K50" s="360">
        <f>'[1]План 2025'!$G45+'[1]План 2025'!$I45+'[1]План 2025'!$M45</f>
        <v>0</v>
      </c>
      <c r="L50" s="357">
        <f>'[1]План 2025'!$J45</f>
        <v>0</v>
      </c>
      <c r="M50" s="358">
        <f>'[1]План 2025'!$K45</f>
        <v>0</v>
      </c>
      <c r="N50" s="355">
        <f t="shared" si="21"/>
        <v>0</v>
      </c>
      <c r="O50" s="356">
        <f t="shared" si="22"/>
        <v>0</v>
      </c>
      <c r="P50" s="313">
        <f t="shared" si="23"/>
        <v>0</v>
      </c>
      <c r="Q50" s="314">
        <f t="shared" si="24"/>
        <v>0</v>
      </c>
      <c r="R50" s="334"/>
      <c r="S50" s="157"/>
      <c r="T50" s="276"/>
      <c r="U50" s="157"/>
      <c r="V50" s="307"/>
      <c r="W50" s="125"/>
      <c r="X50" s="157"/>
      <c r="Y50" s="276"/>
      <c r="Z50" s="157"/>
      <c r="AA50" s="11">
        <f>'[1]План 2025'!$N45+'[1]План 2025'!$P45+'[1]План 2025'!$R45</f>
        <v>0</v>
      </c>
      <c r="AB50" s="157">
        <f>'[1]План 2025'!$O45+'[1]План 2025'!$Q45+'[1]План 2025'!$S45</f>
        <v>0</v>
      </c>
      <c r="AC50" s="12">
        <f>'[2]СВОД по МО'!$FO52</f>
        <v>0</v>
      </c>
      <c r="AD50" s="12">
        <f>'[2]СВОД по МО'!$FR52</f>
        <v>0</v>
      </c>
      <c r="AE50" s="11">
        <f>'[3]План 2025'!$N45+'[3]План 2025'!$P45+'[3]План 2025'!$R45</f>
        <v>0</v>
      </c>
      <c r="AF50" s="157">
        <f>'[3]План 2025'!$O45+'[3]План 2025'!$Q45+'[3]План 2025'!$S45</f>
        <v>0</v>
      </c>
      <c r="AG50" s="272">
        <f t="shared" si="4"/>
        <v>0</v>
      </c>
      <c r="AH50" s="283">
        <f t="shared" si="5"/>
        <v>0</v>
      </c>
      <c r="AI50" s="334"/>
      <c r="AJ50" s="335"/>
      <c r="AK50" s="276"/>
      <c r="AL50" s="157"/>
      <c r="AM50" s="276"/>
      <c r="AN50" s="157"/>
      <c r="AO50" s="276"/>
      <c r="AP50" s="157"/>
      <c r="AQ50" s="11">
        <f>'[1]План 2025'!$T45</f>
        <v>0</v>
      </c>
      <c r="AR50" s="157">
        <f>'[1]План 2025'!$U45</f>
        <v>0</v>
      </c>
      <c r="AS50" s="12">
        <f>'[2]СВОД по МО'!$GA52</f>
        <v>0</v>
      </c>
      <c r="AT50" s="12">
        <f>'[2]СВОД по МО'!$GD52</f>
        <v>0</v>
      </c>
      <c r="AU50" s="11">
        <f>'[3]План 2025'!$T45</f>
        <v>0</v>
      </c>
      <c r="AV50" s="157">
        <f>'[3]План 2025'!$U45</f>
        <v>0</v>
      </c>
      <c r="AW50" s="272">
        <f t="shared" si="25"/>
        <v>0</v>
      </c>
      <c r="AX50" s="283">
        <f t="shared" si="25"/>
        <v>0</v>
      </c>
      <c r="AY50" s="338"/>
      <c r="AZ50" s="339"/>
      <c r="BA50" s="125"/>
      <c r="BB50" s="157"/>
      <c r="BC50" s="125">
        <v>0</v>
      </c>
      <c r="BD50" s="157">
        <v>0</v>
      </c>
      <c r="BE50" s="125"/>
      <c r="BF50" s="157"/>
      <c r="BG50" s="11">
        <f>'[1]План 2025'!$V45</f>
        <v>211</v>
      </c>
      <c r="BH50" s="157">
        <f>'[1]План 2025'!$W45</f>
        <v>815.12</v>
      </c>
      <c r="BI50" s="12">
        <f>'[2]СВОД по МО'!$GG52</f>
        <v>51</v>
      </c>
      <c r="BJ50" s="12">
        <f>'[2]СВОД по МО'!$GJ52</f>
        <v>218.83488000000003</v>
      </c>
      <c r="BK50" s="11">
        <f>'[3]План 2025'!$V45</f>
        <v>211</v>
      </c>
      <c r="BL50" s="157">
        <f>'[3]План 2025'!$W45</f>
        <v>815.12</v>
      </c>
      <c r="BM50" s="272">
        <f t="shared" si="26"/>
        <v>0</v>
      </c>
      <c r="BN50" s="283">
        <f t="shared" si="27"/>
        <v>0</v>
      </c>
      <c r="BO50" s="338"/>
      <c r="BP50" s="339"/>
      <c r="BQ50" s="125"/>
      <c r="BR50" s="157"/>
      <c r="BS50" s="276"/>
      <c r="BT50" s="157"/>
      <c r="BU50" s="276"/>
      <c r="BV50" s="157"/>
      <c r="BW50" s="11">
        <f>'[1]План 2025'!$X45</f>
        <v>0</v>
      </c>
      <c r="BX50" s="157">
        <f>'[1]План 2025'!$Y45</f>
        <v>0</v>
      </c>
      <c r="BY50" s="12">
        <f>'[2]СВОД по МО'!$GP52</f>
        <v>0</v>
      </c>
      <c r="BZ50" s="12">
        <f>'[2]СВОД по МО'!$GS52</f>
        <v>0</v>
      </c>
      <c r="CA50" s="11">
        <f>'[3]План 2025'!$X45</f>
        <v>0</v>
      </c>
      <c r="CB50" s="157">
        <f>'[3]План 2025'!$Y45</f>
        <v>0</v>
      </c>
      <c r="CC50" s="272">
        <f t="shared" si="28"/>
        <v>0</v>
      </c>
      <c r="CD50" s="283">
        <f t="shared" si="31"/>
        <v>0</v>
      </c>
      <c r="CE50" s="276"/>
      <c r="CF50" s="157"/>
      <c r="CG50" s="125"/>
      <c r="CH50" s="157"/>
      <c r="CI50" s="276"/>
      <c r="CJ50" s="157"/>
      <c r="CK50" s="296"/>
      <c r="CL50" s="276"/>
      <c r="CM50" s="157"/>
      <c r="CN50" s="11">
        <f>'[1]План 2025'!$AB45</f>
        <v>0</v>
      </c>
      <c r="CO50" s="157">
        <f>'[1]План 2025'!$AC45</f>
        <v>0</v>
      </c>
      <c r="CP50" s="12">
        <f>'[2]СВОД по МО'!$HA52</f>
        <v>0</v>
      </c>
      <c r="CQ50" s="12">
        <f>'[2]СВОД по МО'!$HD52</f>
        <v>0</v>
      </c>
      <c r="CR50" s="11">
        <f>'[3]План 2025'!$AB45</f>
        <v>0</v>
      </c>
      <c r="CS50" s="157">
        <f>'[3]План 2025'!$AC45</f>
        <v>0</v>
      </c>
      <c r="CT50" s="272">
        <f t="shared" si="29"/>
        <v>0</v>
      </c>
      <c r="CU50" s="283">
        <f t="shared" si="30"/>
        <v>0</v>
      </c>
      <c r="CV50" s="276"/>
      <c r="CW50" s="157"/>
      <c r="CX50" s="276"/>
      <c r="CY50" s="157"/>
      <c r="CZ50" s="276"/>
      <c r="DA50" s="157"/>
      <c r="DC50" s="35"/>
    </row>
    <row r="51" spans="1:107" ht="18" x14ac:dyDescent="0.35">
      <c r="A51" s="122">
        <v>38</v>
      </c>
      <c r="B51" s="122" t="str">
        <f>'Скорая медицинская помощь'!B51</f>
        <v>410056</v>
      </c>
      <c r="C51" s="270" t="str">
        <f>'Скорая медицинская помощь'!C51</f>
        <v>ООО "КНК"</v>
      </c>
      <c r="D51" s="357">
        <f>'[1]План 2025'!$F46+'[4]План 2025'!$H46+'[4]План 2025'!$L46</f>
        <v>0</v>
      </c>
      <c r="E51" s="358">
        <f>'[1]План 2025'!$G46+'[4]План 2025'!$I46+'[4]План 2025'!$M46</f>
        <v>0</v>
      </c>
      <c r="F51" s="357">
        <f>'[1]План 2025'!$J46</f>
        <v>0</v>
      </c>
      <c r="G51" s="358">
        <f>'[1]План 2025'!$K46</f>
        <v>0</v>
      </c>
      <c r="H51" s="12">
        <f>'[2]СВОД по МО'!$FA53</f>
        <v>0</v>
      </c>
      <c r="I51" s="12">
        <f>'[2]СВОД по МО'!$FD53</f>
        <v>0</v>
      </c>
      <c r="J51" s="357">
        <f>'[1]План 2025'!$F46+'[1]План 2025'!$H46+'[1]План 2025'!$L46</f>
        <v>0</v>
      </c>
      <c r="K51" s="360">
        <f>'[1]План 2025'!$G46+'[1]План 2025'!$I46+'[1]План 2025'!$M46</f>
        <v>0</v>
      </c>
      <c r="L51" s="357">
        <f>'[1]План 2025'!$J46</f>
        <v>0</v>
      </c>
      <c r="M51" s="358">
        <f>'[1]План 2025'!$K46</f>
        <v>0</v>
      </c>
      <c r="N51" s="355">
        <f t="shared" si="21"/>
        <v>0</v>
      </c>
      <c r="O51" s="356">
        <f t="shared" si="22"/>
        <v>0</v>
      </c>
      <c r="P51" s="313">
        <f t="shared" si="23"/>
        <v>0</v>
      </c>
      <c r="Q51" s="314">
        <f t="shared" si="24"/>
        <v>0</v>
      </c>
      <c r="R51" s="334"/>
      <c r="S51" s="157"/>
      <c r="T51" s="276"/>
      <c r="U51" s="157"/>
      <c r="V51" s="307"/>
      <c r="W51" s="125"/>
      <c r="X51" s="157"/>
      <c r="Y51" s="276"/>
      <c r="Z51" s="157"/>
      <c r="AA51" s="11">
        <f>'[1]План 2025'!$N46+'[1]План 2025'!$P46+'[1]План 2025'!$R46</f>
        <v>1</v>
      </c>
      <c r="AB51" s="157">
        <f>'[1]План 2025'!$O46+'[1]План 2025'!$Q46+'[1]План 2025'!$S46</f>
        <v>7.04596</v>
      </c>
      <c r="AC51" s="12">
        <f>'[2]СВОД по МО'!$FO53</f>
        <v>1</v>
      </c>
      <c r="AD51" s="12">
        <f>'[2]СВОД по МО'!$FR53</f>
        <v>7.04596</v>
      </c>
      <c r="AE51" s="11">
        <f>'[3]План 2025'!$N46+'[3]План 2025'!$P46+'[3]План 2025'!$R46</f>
        <v>1</v>
      </c>
      <c r="AF51" s="157">
        <f>'[3]План 2025'!$O46+'[3]План 2025'!$Q46+'[3]План 2025'!$S46</f>
        <v>7.04596</v>
      </c>
      <c r="AG51" s="272">
        <f t="shared" si="4"/>
        <v>0</v>
      </c>
      <c r="AH51" s="283">
        <f t="shared" si="5"/>
        <v>0</v>
      </c>
      <c r="AI51" s="334"/>
      <c r="AJ51" s="335"/>
      <c r="AK51" s="276"/>
      <c r="AL51" s="157"/>
      <c r="AM51" s="276"/>
      <c r="AN51" s="157"/>
      <c r="AO51" s="276"/>
      <c r="AP51" s="157"/>
      <c r="AQ51" s="11">
        <f>'[1]План 2025'!$T46</f>
        <v>0</v>
      </c>
      <c r="AR51" s="157">
        <f>'[1]План 2025'!$U46</f>
        <v>0</v>
      </c>
      <c r="AS51" s="12">
        <f>'[2]СВОД по МО'!$GA53</f>
        <v>0</v>
      </c>
      <c r="AT51" s="12">
        <f>'[2]СВОД по МО'!$GD53</f>
        <v>0</v>
      </c>
      <c r="AU51" s="11">
        <f>'[3]План 2025'!$T46</f>
        <v>0</v>
      </c>
      <c r="AV51" s="157">
        <f>'[3]План 2025'!$U46</f>
        <v>0</v>
      </c>
      <c r="AW51" s="272">
        <f t="shared" si="25"/>
        <v>0</v>
      </c>
      <c r="AX51" s="283">
        <f t="shared" si="25"/>
        <v>0</v>
      </c>
      <c r="AY51" s="338"/>
      <c r="AZ51" s="339"/>
      <c r="BA51" s="125"/>
      <c r="BB51" s="157"/>
      <c r="BC51" s="125">
        <v>0</v>
      </c>
      <c r="BD51" s="157">
        <v>0</v>
      </c>
      <c r="BE51" s="125"/>
      <c r="BF51" s="157"/>
      <c r="BG51" s="11">
        <f>'[1]План 2025'!$V46</f>
        <v>0</v>
      </c>
      <c r="BH51" s="157">
        <f>'[1]План 2025'!$W46</f>
        <v>0</v>
      </c>
      <c r="BI51" s="12">
        <f>'[2]СВОД по МО'!$GG53</f>
        <v>0</v>
      </c>
      <c r="BJ51" s="12">
        <f>'[2]СВОД по МО'!$GJ53</f>
        <v>0</v>
      </c>
      <c r="BK51" s="11">
        <f>'[3]План 2025'!$V46</f>
        <v>0</v>
      </c>
      <c r="BL51" s="157">
        <f>'[3]План 2025'!$W46</f>
        <v>0</v>
      </c>
      <c r="BM51" s="272">
        <f t="shared" si="26"/>
        <v>0</v>
      </c>
      <c r="BN51" s="283">
        <f t="shared" si="27"/>
        <v>0</v>
      </c>
      <c r="BO51" s="338"/>
      <c r="BP51" s="339"/>
      <c r="BQ51" s="125"/>
      <c r="BR51" s="157"/>
      <c r="BS51" s="276"/>
      <c r="BT51" s="157"/>
      <c r="BU51" s="276"/>
      <c r="BV51" s="157"/>
      <c r="BW51" s="11">
        <f>'[1]План 2025'!$X46</f>
        <v>0</v>
      </c>
      <c r="BX51" s="157">
        <f>'[1]План 2025'!$Y46</f>
        <v>0</v>
      </c>
      <c r="BY51" s="12">
        <f>'[2]СВОД по МО'!$GP53</f>
        <v>0</v>
      </c>
      <c r="BZ51" s="12">
        <f>'[2]СВОД по МО'!$GS53</f>
        <v>0</v>
      </c>
      <c r="CA51" s="11">
        <f>'[3]План 2025'!$X46</f>
        <v>0</v>
      </c>
      <c r="CB51" s="157">
        <f>'[3]План 2025'!$Y46</f>
        <v>0</v>
      </c>
      <c r="CC51" s="272">
        <f t="shared" si="28"/>
        <v>0</v>
      </c>
      <c r="CD51" s="283">
        <f t="shared" si="31"/>
        <v>0</v>
      </c>
      <c r="CE51" s="276"/>
      <c r="CF51" s="157"/>
      <c r="CG51" s="125"/>
      <c r="CH51" s="157"/>
      <c r="CI51" s="276"/>
      <c r="CJ51" s="157"/>
      <c r="CK51" s="296"/>
      <c r="CL51" s="276"/>
      <c r="CM51" s="157"/>
      <c r="CN51" s="11">
        <f>'[1]План 2025'!$AB46</f>
        <v>598</v>
      </c>
      <c r="CO51" s="157">
        <f>'[1]План 2025'!$AC46</f>
        <v>5751.26</v>
      </c>
      <c r="CP51" s="12">
        <f>'[2]СВОД по МО'!$HA53</f>
        <v>168</v>
      </c>
      <c r="CQ51" s="12">
        <f>'[2]СВОД по МО'!$HD53</f>
        <v>1637.5593100000001</v>
      </c>
      <c r="CR51" s="11">
        <f>'[3]План 2025'!$AB46</f>
        <v>598</v>
      </c>
      <c r="CS51" s="157">
        <f>'[3]План 2025'!$AC46</f>
        <v>5751.26</v>
      </c>
      <c r="CT51" s="272">
        <f t="shared" si="29"/>
        <v>0</v>
      </c>
      <c r="CU51" s="283">
        <f t="shared" si="30"/>
        <v>0</v>
      </c>
      <c r="CV51" s="276"/>
      <c r="CW51" s="157"/>
      <c r="CX51" s="276"/>
      <c r="CY51" s="157"/>
      <c r="CZ51" s="276"/>
      <c r="DA51" s="157"/>
      <c r="DC51" s="35"/>
    </row>
    <row r="52" spans="1:107" ht="18" x14ac:dyDescent="0.35">
      <c r="A52" s="122">
        <v>39</v>
      </c>
      <c r="B52" s="122" t="str">
        <f>'Скорая медицинская помощь'!B52</f>
        <v>410058</v>
      </c>
      <c r="C52" s="270" t="str">
        <f>'Скорая медицинская помощь'!C52</f>
        <v>ООО РЦ "ОРМЕДИУМ"</v>
      </c>
      <c r="D52" s="357">
        <f>'[1]План 2025'!$F47+'[4]План 2025'!$H47+'[4]План 2025'!$L47</f>
        <v>0</v>
      </c>
      <c r="E52" s="358">
        <f>'[1]План 2025'!$G47+'[4]План 2025'!$I47+'[4]План 2025'!$M47</f>
        <v>0</v>
      </c>
      <c r="F52" s="357">
        <f>'[1]План 2025'!$J47</f>
        <v>0</v>
      </c>
      <c r="G52" s="358">
        <f>'[1]План 2025'!$K47</f>
        <v>0</v>
      </c>
      <c r="H52" s="12">
        <f>'[2]СВОД по МО'!$FA54</f>
        <v>0</v>
      </c>
      <c r="I52" s="12">
        <f>'[2]СВОД по МО'!$FD54</f>
        <v>0</v>
      </c>
      <c r="J52" s="357">
        <f>'[1]План 2025'!$F47+'[1]План 2025'!$H47+'[1]План 2025'!$L47</f>
        <v>0</v>
      </c>
      <c r="K52" s="360">
        <f>'[1]План 2025'!$G47+'[1]План 2025'!$I47+'[1]План 2025'!$M47</f>
        <v>0</v>
      </c>
      <c r="L52" s="357">
        <f>'[1]План 2025'!$J47</f>
        <v>0</v>
      </c>
      <c r="M52" s="358">
        <f>'[1]План 2025'!$K47</f>
        <v>0</v>
      </c>
      <c r="N52" s="355">
        <f t="shared" si="21"/>
        <v>0</v>
      </c>
      <c r="O52" s="356">
        <f t="shared" si="22"/>
        <v>0</v>
      </c>
      <c r="P52" s="313">
        <f t="shared" si="23"/>
        <v>0</v>
      </c>
      <c r="Q52" s="314">
        <f t="shared" si="24"/>
        <v>0</v>
      </c>
      <c r="R52" s="334"/>
      <c r="S52" s="157"/>
      <c r="T52" s="276"/>
      <c r="U52" s="157"/>
      <c r="V52" s="307"/>
      <c r="W52" s="125"/>
      <c r="X52" s="157"/>
      <c r="Y52" s="276"/>
      <c r="Z52" s="157"/>
      <c r="AA52" s="11">
        <f>'[1]План 2025'!$N47+'[1]План 2025'!$P47+'[1]План 2025'!$R47</f>
        <v>0</v>
      </c>
      <c r="AB52" s="157">
        <f>'[1]План 2025'!$O47+'[1]План 2025'!$Q47+'[1]План 2025'!$S47</f>
        <v>0</v>
      </c>
      <c r="AC52" s="12">
        <f>'[2]СВОД по МО'!$FO54</f>
        <v>0</v>
      </c>
      <c r="AD52" s="12">
        <f>'[2]СВОД по МО'!$FR54</f>
        <v>0</v>
      </c>
      <c r="AE52" s="11">
        <f>'[3]План 2025'!$N47+'[3]План 2025'!$P47+'[3]План 2025'!$R47</f>
        <v>0</v>
      </c>
      <c r="AF52" s="157">
        <f>'[3]План 2025'!$O47+'[3]План 2025'!$Q47+'[3]План 2025'!$S47</f>
        <v>0</v>
      </c>
      <c r="AG52" s="272">
        <f t="shared" si="4"/>
        <v>0</v>
      </c>
      <c r="AH52" s="283">
        <f t="shared" si="5"/>
        <v>0</v>
      </c>
      <c r="AI52" s="334"/>
      <c r="AJ52" s="335"/>
      <c r="AK52" s="276"/>
      <c r="AL52" s="157"/>
      <c r="AM52" s="276"/>
      <c r="AN52" s="157"/>
      <c r="AO52" s="276"/>
      <c r="AP52" s="157"/>
      <c r="AQ52" s="11">
        <f>'[1]План 2025'!$T47</f>
        <v>0</v>
      </c>
      <c r="AR52" s="157">
        <f>'[1]План 2025'!$U47</f>
        <v>0</v>
      </c>
      <c r="AS52" s="12">
        <f>'[2]СВОД по МО'!$GA54</f>
        <v>0</v>
      </c>
      <c r="AT52" s="12">
        <f>'[2]СВОД по МО'!$GD54</f>
        <v>0</v>
      </c>
      <c r="AU52" s="11">
        <f>'[3]План 2025'!$T47</f>
        <v>0</v>
      </c>
      <c r="AV52" s="157">
        <f>'[3]План 2025'!$U47</f>
        <v>0</v>
      </c>
      <c r="AW52" s="272">
        <f t="shared" si="25"/>
        <v>0</v>
      </c>
      <c r="AX52" s="283">
        <f t="shared" si="25"/>
        <v>0</v>
      </c>
      <c r="AY52" s="338"/>
      <c r="AZ52" s="339"/>
      <c r="BA52" s="125"/>
      <c r="BB52" s="157"/>
      <c r="BC52" s="125">
        <v>0</v>
      </c>
      <c r="BD52" s="157">
        <v>0</v>
      </c>
      <c r="BE52" s="125"/>
      <c r="BF52" s="157"/>
      <c r="BG52" s="11">
        <f>'[1]План 2025'!$V47</f>
        <v>0</v>
      </c>
      <c r="BH52" s="157">
        <f>'[1]План 2025'!$W47</f>
        <v>0</v>
      </c>
      <c r="BI52" s="12">
        <f>'[2]СВОД по МО'!$GG54</f>
        <v>0</v>
      </c>
      <c r="BJ52" s="12">
        <f>'[2]СВОД по МО'!$GJ54</f>
        <v>0</v>
      </c>
      <c r="BK52" s="11">
        <f>'[3]План 2025'!$V47</f>
        <v>0</v>
      </c>
      <c r="BL52" s="157">
        <f>'[3]План 2025'!$W47</f>
        <v>0</v>
      </c>
      <c r="BM52" s="272">
        <f t="shared" si="26"/>
        <v>0</v>
      </c>
      <c r="BN52" s="283">
        <f t="shared" si="27"/>
        <v>0</v>
      </c>
      <c r="BO52" s="338"/>
      <c r="BP52" s="339"/>
      <c r="BQ52" s="125"/>
      <c r="BR52" s="157"/>
      <c r="BS52" s="276"/>
      <c r="BT52" s="157"/>
      <c r="BU52" s="276"/>
      <c r="BV52" s="157"/>
      <c r="BW52" s="11">
        <f>'[1]План 2025'!$X47</f>
        <v>0</v>
      </c>
      <c r="BX52" s="157">
        <f>'[1]План 2025'!$Y47</f>
        <v>0</v>
      </c>
      <c r="BY52" s="12">
        <f>'[2]СВОД по МО'!$GP54</f>
        <v>0</v>
      </c>
      <c r="BZ52" s="12">
        <f>'[2]СВОД по МО'!$GS54</f>
        <v>0</v>
      </c>
      <c r="CA52" s="11">
        <f>'[3]План 2025'!$X47</f>
        <v>0</v>
      </c>
      <c r="CB52" s="157">
        <f>'[3]План 2025'!$Y47</f>
        <v>0</v>
      </c>
      <c r="CC52" s="272">
        <f t="shared" si="28"/>
        <v>0</v>
      </c>
      <c r="CD52" s="283">
        <f t="shared" si="31"/>
        <v>0</v>
      </c>
      <c r="CE52" s="276"/>
      <c r="CF52" s="157"/>
      <c r="CG52" s="125"/>
      <c r="CH52" s="157"/>
      <c r="CI52" s="276"/>
      <c r="CJ52" s="157"/>
      <c r="CK52" s="296"/>
      <c r="CL52" s="276"/>
      <c r="CM52" s="157"/>
      <c r="CN52" s="11">
        <f>'[1]План 2025'!$AB47</f>
        <v>50</v>
      </c>
      <c r="CO52" s="157">
        <f>'[1]План 2025'!$AC47</f>
        <v>194.24</v>
      </c>
      <c r="CP52" s="12">
        <f>'[2]СВОД по МО'!$HA54</f>
        <v>46</v>
      </c>
      <c r="CQ52" s="12">
        <f>'[2]СВОД по МО'!$HD54</f>
        <v>178.69068000000001</v>
      </c>
      <c r="CR52" s="11">
        <f>'[3]План 2025'!$AB47</f>
        <v>50</v>
      </c>
      <c r="CS52" s="157">
        <f>'[3]План 2025'!$AC47</f>
        <v>194.24</v>
      </c>
      <c r="CT52" s="272">
        <f t="shared" si="29"/>
        <v>0</v>
      </c>
      <c r="CU52" s="283">
        <f t="shared" si="30"/>
        <v>0</v>
      </c>
      <c r="CV52" s="276"/>
      <c r="CW52" s="157"/>
      <c r="CX52" s="276"/>
      <c r="CY52" s="157"/>
      <c r="CZ52" s="276"/>
      <c r="DA52" s="157"/>
      <c r="DC52" s="35"/>
    </row>
    <row r="53" spans="1:107" ht="18" x14ac:dyDescent="0.35">
      <c r="A53" s="122">
        <v>40</v>
      </c>
      <c r="B53" s="122" t="str">
        <f>'Скорая медицинская помощь'!B53</f>
        <v>410064</v>
      </c>
      <c r="C53" s="270" t="str">
        <f>'Скорая медицинская помощь'!C53</f>
        <v>ООО "ЭКО ЦЕНТР" (г. Москва)</v>
      </c>
      <c r="D53" s="357">
        <f>'[1]План 2025'!$F48+'[4]План 2025'!$H48+'[4]План 2025'!$L48</f>
        <v>0</v>
      </c>
      <c r="E53" s="358">
        <f>'[1]План 2025'!$G48+'[4]План 2025'!$I48+'[4]План 2025'!$M48</f>
        <v>0</v>
      </c>
      <c r="F53" s="357">
        <f>'[1]План 2025'!$J48</f>
        <v>0</v>
      </c>
      <c r="G53" s="358">
        <f>'[1]План 2025'!$K48</f>
        <v>0</v>
      </c>
      <c r="H53" s="12">
        <f>'[2]СВОД по МО'!$FA55</f>
        <v>0</v>
      </c>
      <c r="I53" s="12">
        <f>'[2]СВОД по МО'!$FD55</f>
        <v>0</v>
      </c>
      <c r="J53" s="357">
        <f>'[1]План 2025'!$F48+'[1]План 2025'!$H48+'[1]План 2025'!$L48</f>
        <v>0</v>
      </c>
      <c r="K53" s="360">
        <f>'[1]План 2025'!$G48+'[1]План 2025'!$I48+'[1]План 2025'!$M48</f>
        <v>0</v>
      </c>
      <c r="L53" s="357">
        <f>'[1]План 2025'!$J48</f>
        <v>0</v>
      </c>
      <c r="M53" s="358">
        <f>'[1]План 2025'!$K48</f>
        <v>0</v>
      </c>
      <c r="N53" s="355">
        <f t="shared" si="21"/>
        <v>0</v>
      </c>
      <c r="O53" s="356">
        <f t="shared" si="22"/>
        <v>0</v>
      </c>
      <c r="P53" s="313">
        <f t="shared" si="23"/>
        <v>0</v>
      </c>
      <c r="Q53" s="314">
        <f t="shared" si="24"/>
        <v>0</v>
      </c>
      <c r="R53" s="334"/>
      <c r="S53" s="157"/>
      <c r="T53" s="276"/>
      <c r="U53" s="157"/>
      <c r="V53" s="307"/>
      <c r="W53" s="125"/>
      <c r="X53" s="157"/>
      <c r="Y53" s="276"/>
      <c r="Z53" s="157"/>
      <c r="AA53" s="11">
        <f>'[1]План 2025'!$N48+'[1]План 2025'!$P48+'[1]План 2025'!$R48</f>
        <v>0</v>
      </c>
      <c r="AB53" s="157">
        <f>'[1]План 2025'!$O48+'[1]План 2025'!$Q48+'[1]План 2025'!$S48</f>
        <v>0</v>
      </c>
      <c r="AC53" s="12">
        <f>'[2]СВОД по МО'!$FO55</f>
        <v>0</v>
      </c>
      <c r="AD53" s="12">
        <f>'[2]СВОД по МО'!$FR55</f>
        <v>0</v>
      </c>
      <c r="AE53" s="11">
        <f>'[3]План 2025'!$N48+'[3]План 2025'!$P48+'[3]План 2025'!$R48</f>
        <v>0</v>
      </c>
      <c r="AF53" s="157">
        <f>'[3]План 2025'!$O48+'[3]План 2025'!$Q48+'[3]План 2025'!$S48</f>
        <v>0</v>
      </c>
      <c r="AG53" s="272">
        <f t="shared" si="4"/>
        <v>0</v>
      </c>
      <c r="AH53" s="283">
        <f t="shared" si="5"/>
        <v>0</v>
      </c>
      <c r="AI53" s="334"/>
      <c r="AJ53" s="335"/>
      <c r="AK53" s="276"/>
      <c r="AL53" s="157"/>
      <c r="AM53" s="276"/>
      <c r="AN53" s="157"/>
      <c r="AO53" s="276"/>
      <c r="AP53" s="157"/>
      <c r="AQ53" s="11">
        <f>'[1]План 2025'!$T48</f>
        <v>0</v>
      </c>
      <c r="AR53" s="157">
        <f>'[1]План 2025'!$U48</f>
        <v>0</v>
      </c>
      <c r="AS53" s="12">
        <f>'[2]СВОД по МО'!$GA55</f>
        <v>0</v>
      </c>
      <c r="AT53" s="12">
        <f>'[2]СВОД по МО'!$GD55</f>
        <v>0</v>
      </c>
      <c r="AU53" s="11">
        <f>'[3]План 2025'!$T48</f>
        <v>0</v>
      </c>
      <c r="AV53" s="157">
        <f>'[3]План 2025'!$U48</f>
        <v>0</v>
      </c>
      <c r="AW53" s="272">
        <f t="shared" si="25"/>
        <v>0</v>
      </c>
      <c r="AX53" s="283">
        <f t="shared" si="25"/>
        <v>0</v>
      </c>
      <c r="AY53" s="338"/>
      <c r="AZ53" s="339"/>
      <c r="BA53" s="125"/>
      <c r="BB53" s="157"/>
      <c r="BC53" s="125">
        <v>0</v>
      </c>
      <c r="BD53" s="157">
        <v>0</v>
      </c>
      <c r="BE53" s="125"/>
      <c r="BF53" s="157"/>
      <c r="BG53" s="11">
        <f>'[1]План 2025'!$V48</f>
        <v>0</v>
      </c>
      <c r="BH53" s="157">
        <f>'[1]План 2025'!$W48</f>
        <v>0</v>
      </c>
      <c r="BI53" s="12">
        <f>'[2]СВОД по МО'!$GG55</f>
        <v>0</v>
      </c>
      <c r="BJ53" s="12">
        <f>'[2]СВОД по МО'!$GJ55</f>
        <v>0</v>
      </c>
      <c r="BK53" s="11">
        <f>'[3]План 2025'!$V48</f>
        <v>0</v>
      </c>
      <c r="BL53" s="157">
        <f>'[3]План 2025'!$W48</f>
        <v>0</v>
      </c>
      <c r="BM53" s="272">
        <f t="shared" si="26"/>
        <v>0</v>
      </c>
      <c r="BN53" s="283">
        <f t="shared" si="27"/>
        <v>0</v>
      </c>
      <c r="BO53" s="338"/>
      <c r="BP53" s="339"/>
      <c r="BQ53" s="125"/>
      <c r="BR53" s="157"/>
      <c r="BS53" s="276"/>
      <c r="BT53" s="157"/>
      <c r="BU53" s="276"/>
      <c r="BV53" s="157"/>
      <c r="BW53" s="11">
        <f>'[1]План 2025'!$X48</f>
        <v>0</v>
      </c>
      <c r="BX53" s="157">
        <f>'[1]План 2025'!$Y48</f>
        <v>0</v>
      </c>
      <c r="BY53" s="12">
        <f>'[2]СВОД по МО'!$GP55</f>
        <v>0</v>
      </c>
      <c r="BZ53" s="12">
        <f>'[2]СВОД по МО'!$GS55</f>
        <v>0</v>
      </c>
      <c r="CA53" s="11">
        <f>'[3]План 2025'!$X48</f>
        <v>0</v>
      </c>
      <c r="CB53" s="157">
        <f>'[3]План 2025'!$Y48</f>
        <v>0</v>
      </c>
      <c r="CC53" s="272">
        <f t="shared" si="28"/>
        <v>0</v>
      </c>
      <c r="CD53" s="283">
        <f t="shared" si="31"/>
        <v>0</v>
      </c>
      <c r="CE53" s="276"/>
      <c r="CF53" s="157"/>
      <c r="CG53" s="125"/>
      <c r="CH53" s="157"/>
      <c r="CI53" s="276"/>
      <c r="CJ53" s="157"/>
      <c r="CK53" s="296"/>
      <c r="CL53" s="276"/>
      <c r="CM53" s="157"/>
      <c r="CN53" s="11">
        <f>'[1]План 2025'!$AB48</f>
        <v>0</v>
      </c>
      <c r="CO53" s="157">
        <f>'[1]План 2025'!$AC48</f>
        <v>0</v>
      </c>
      <c r="CP53" s="12">
        <f>'[2]СВОД по МО'!$HA55</f>
        <v>0</v>
      </c>
      <c r="CQ53" s="12">
        <f>'[2]СВОД по МО'!$HD55</f>
        <v>0</v>
      </c>
      <c r="CR53" s="11">
        <f>'[3]План 2025'!$AB48</f>
        <v>0</v>
      </c>
      <c r="CS53" s="157">
        <f>'[3]План 2025'!$AC48</f>
        <v>0</v>
      </c>
      <c r="CT53" s="272">
        <f t="shared" si="29"/>
        <v>0</v>
      </c>
      <c r="CU53" s="283">
        <f t="shared" si="30"/>
        <v>0</v>
      </c>
      <c r="CV53" s="276"/>
      <c r="CW53" s="157"/>
      <c r="CX53" s="276"/>
      <c r="CY53" s="157"/>
      <c r="CZ53" s="276"/>
      <c r="DA53" s="157"/>
      <c r="DB53" s="50"/>
      <c r="DC53" s="35"/>
    </row>
    <row r="54" spans="1:107" ht="18" x14ac:dyDescent="0.35">
      <c r="A54" s="122">
        <v>41</v>
      </c>
      <c r="B54" s="122" t="str">
        <f>'Скорая медицинская помощь'!B54</f>
        <v>410068</v>
      </c>
      <c r="C54" s="270" t="str">
        <f>'Скорая медицинская помощь'!C54</f>
        <v>ГБУЗ КК ЦОЗМП</v>
      </c>
      <c r="D54" s="357">
        <f>'[1]План 2025'!$F49+'[4]План 2025'!$H49+'[4]План 2025'!$L49</f>
        <v>8862</v>
      </c>
      <c r="E54" s="358">
        <f>'[1]План 2025'!$G49+'[4]План 2025'!$I49+'[4]План 2025'!$M49</f>
        <v>93616.549999999988</v>
      </c>
      <c r="F54" s="357">
        <f>'[1]План 2025'!$J49</f>
        <v>718</v>
      </c>
      <c r="G54" s="358">
        <f>'[1]План 2025'!$K49</f>
        <v>3612.13</v>
      </c>
      <c r="H54" s="12">
        <f>'[2]СВОД по МО'!$FA56</f>
        <v>1147</v>
      </c>
      <c r="I54" s="12">
        <f>'[2]СВОД по МО'!$FD56</f>
        <v>14050.216189999999</v>
      </c>
      <c r="J54" s="357">
        <f>'[1]План 2025'!$F49+'[1]План 2025'!$H49+'[1]План 2025'!$L49</f>
        <v>8862</v>
      </c>
      <c r="K54" s="360">
        <f>'[1]План 2025'!$G49+'[1]План 2025'!$I49+'[1]План 2025'!$M49</f>
        <v>93616.549999999988</v>
      </c>
      <c r="L54" s="357">
        <f>'[1]План 2025'!$J49</f>
        <v>718</v>
      </c>
      <c r="M54" s="358">
        <f>'[1]План 2025'!$K49</f>
        <v>3612.13</v>
      </c>
      <c r="N54" s="355">
        <f t="shared" si="21"/>
        <v>0</v>
      </c>
      <c r="O54" s="356">
        <f t="shared" si="22"/>
        <v>0</v>
      </c>
      <c r="P54" s="313">
        <f t="shared" si="23"/>
        <v>0</v>
      </c>
      <c r="Q54" s="314">
        <f t="shared" si="24"/>
        <v>0</v>
      </c>
      <c r="R54" s="334"/>
      <c r="S54" s="157"/>
      <c r="T54" s="276"/>
      <c r="U54" s="157"/>
      <c r="V54" s="307"/>
      <c r="W54" s="125"/>
      <c r="X54" s="157"/>
      <c r="Y54" s="276"/>
      <c r="Z54" s="157"/>
      <c r="AA54" s="11">
        <f>'[1]План 2025'!$N49+'[1]План 2025'!$P49+'[1]План 2025'!$R49</f>
        <v>20527</v>
      </c>
      <c r="AB54" s="157">
        <f>'[1]План 2025'!$O49+'[1]План 2025'!$Q49+'[1]План 2025'!$S49</f>
        <v>20644.59</v>
      </c>
      <c r="AC54" s="12">
        <f>'[2]СВОД по МО'!$FO56</f>
        <v>3868</v>
      </c>
      <c r="AD54" s="12">
        <f>'[2]СВОД по МО'!$FR56</f>
        <v>1498.8079599999999</v>
      </c>
      <c r="AE54" s="11">
        <f>'[3]План 2025'!$N49+'[3]План 2025'!$P49+'[3]План 2025'!$R49</f>
        <v>20527</v>
      </c>
      <c r="AF54" s="157">
        <f>'[3]План 2025'!$O49+'[3]План 2025'!$Q49+'[3]План 2025'!$S49</f>
        <v>20644.59</v>
      </c>
      <c r="AG54" s="272">
        <f t="shared" si="4"/>
        <v>0</v>
      </c>
      <c r="AH54" s="283">
        <f t="shared" si="5"/>
        <v>0</v>
      </c>
      <c r="AI54" s="334"/>
      <c r="AJ54" s="335"/>
      <c r="AK54" s="276"/>
      <c r="AL54" s="157"/>
      <c r="AM54" s="276"/>
      <c r="AN54" s="157"/>
      <c r="AO54" s="276"/>
      <c r="AP54" s="157"/>
      <c r="AQ54" s="11">
        <f>'[1]План 2025'!$T49</f>
        <v>3553</v>
      </c>
      <c r="AR54" s="157">
        <f>'[1]План 2025'!$U49</f>
        <v>33705.950000000004</v>
      </c>
      <c r="AS54" s="12">
        <f>'[2]СВОД по МО'!$GA56</f>
        <v>708</v>
      </c>
      <c r="AT54" s="12">
        <f>'[2]СВОД по МО'!$GD56</f>
        <v>6740.5608999999995</v>
      </c>
      <c r="AU54" s="11">
        <f>'[3]План 2025'!$T49</f>
        <v>3553</v>
      </c>
      <c r="AV54" s="157">
        <f>'[3]План 2025'!$U49</f>
        <v>33705.950000000004</v>
      </c>
      <c r="AW54" s="272">
        <f t="shared" si="25"/>
        <v>0</v>
      </c>
      <c r="AX54" s="283">
        <f t="shared" si="25"/>
        <v>0</v>
      </c>
      <c r="AY54" s="338"/>
      <c r="AZ54" s="339"/>
      <c r="BA54" s="125"/>
      <c r="BB54" s="157"/>
      <c r="BC54" s="125">
        <v>0</v>
      </c>
      <c r="BD54" s="157">
        <v>0</v>
      </c>
      <c r="BE54" s="125"/>
      <c r="BF54" s="157"/>
      <c r="BG54" s="11">
        <f>'[1]План 2025'!$V49</f>
        <v>2587</v>
      </c>
      <c r="BH54" s="157">
        <f>'[1]План 2025'!$W49</f>
        <v>10743.53</v>
      </c>
      <c r="BI54" s="12">
        <f>'[2]СВОД по МО'!$GG56</f>
        <v>757</v>
      </c>
      <c r="BJ54" s="12">
        <f>'[2]СВОД по МО'!$GJ56</f>
        <v>3143.7377300000003</v>
      </c>
      <c r="BK54" s="11">
        <f>'[3]План 2025'!$V49</f>
        <v>2587</v>
      </c>
      <c r="BL54" s="157">
        <f>'[3]План 2025'!$W49</f>
        <v>10743.53</v>
      </c>
      <c r="BM54" s="272">
        <f t="shared" si="26"/>
        <v>0</v>
      </c>
      <c r="BN54" s="283">
        <f t="shared" si="27"/>
        <v>0</v>
      </c>
      <c r="BO54" s="338"/>
      <c r="BP54" s="339"/>
      <c r="BQ54" s="125"/>
      <c r="BR54" s="157"/>
      <c r="BS54" s="276"/>
      <c r="BT54" s="157"/>
      <c r="BU54" s="276"/>
      <c r="BV54" s="157"/>
      <c r="BW54" s="11">
        <f>'[1]План 2025'!$X49</f>
        <v>12600</v>
      </c>
      <c r="BX54" s="157">
        <f>'[1]План 2025'!$Y49</f>
        <v>22742.68</v>
      </c>
      <c r="BY54" s="12">
        <f>'[2]СВОД по МО'!$GP56</f>
        <v>4168</v>
      </c>
      <c r="BZ54" s="12">
        <f>'[2]СВОД по МО'!$GS56</f>
        <v>7436.3731399999997</v>
      </c>
      <c r="CA54" s="11">
        <f>'[3]План 2025'!$X49</f>
        <v>12600</v>
      </c>
      <c r="CB54" s="157">
        <f>'[3]План 2025'!$Y49</f>
        <v>22742.68</v>
      </c>
      <c r="CC54" s="272">
        <f t="shared" si="28"/>
        <v>0</v>
      </c>
      <c r="CD54" s="283">
        <f t="shared" si="31"/>
        <v>0</v>
      </c>
      <c r="CE54" s="276"/>
      <c r="CF54" s="157"/>
      <c r="CG54" s="125"/>
      <c r="CH54" s="157"/>
      <c r="CI54" s="276"/>
      <c r="CJ54" s="157"/>
      <c r="CK54" s="296"/>
      <c r="CL54" s="276"/>
      <c r="CM54" s="157"/>
      <c r="CN54" s="11">
        <f>'[1]План 2025'!$AB49</f>
        <v>1100</v>
      </c>
      <c r="CO54" s="157">
        <f>'[1]План 2025'!$AC49</f>
        <v>2785.44</v>
      </c>
      <c r="CP54" s="12">
        <f>'[2]СВОД по МО'!$HA56</f>
        <v>153</v>
      </c>
      <c r="CQ54" s="12">
        <f>'[2]СВОД по МО'!$HD56</f>
        <v>-11448.872120000002</v>
      </c>
      <c r="CR54" s="11">
        <f>'[3]План 2025'!$AB49</f>
        <v>1100</v>
      </c>
      <c r="CS54" s="157">
        <f>'[3]План 2025'!$AC49</f>
        <v>2785.44</v>
      </c>
      <c r="CT54" s="272">
        <f t="shared" si="29"/>
        <v>0</v>
      </c>
      <c r="CU54" s="283">
        <f t="shared" si="30"/>
        <v>0</v>
      </c>
      <c r="CV54" s="276"/>
      <c r="CW54" s="157"/>
      <c r="CX54" s="276"/>
      <c r="CY54" s="157"/>
      <c r="CZ54" s="276"/>
      <c r="DA54" s="157"/>
      <c r="DC54" s="35"/>
    </row>
    <row r="55" spans="1:107" ht="18" x14ac:dyDescent="0.35">
      <c r="A55" s="122">
        <v>42</v>
      </c>
      <c r="B55" s="122" t="str">
        <f>'Скорая медицинская помощь'!B55</f>
        <v>410069</v>
      </c>
      <c r="C55" s="270" t="str">
        <f>'Скорая медицинская помощь'!C55</f>
        <v>ООО "ИМПУЛЬС"</v>
      </c>
      <c r="D55" s="357">
        <f>'[1]План 2025'!$F50+'[4]План 2025'!$H50+'[4]План 2025'!$L50</f>
        <v>0</v>
      </c>
      <c r="E55" s="358">
        <f>'[1]План 2025'!$G50+'[4]План 2025'!$I50+'[4]План 2025'!$M50</f>
        <v>0</v>
      </c>
      <c r="F55" s="357">
        <f>'[1]План 2025'!$J50</f>
        <v>0</v>
      </c>
      <c r="G55" s="358">
        <f>'[1]План 2025'!$K50</f>
        <v>0</v>
      </c>
      <c r="H55" s="12">
        <f>'[2]СВОД по МО'!$FA57</f>
        <v>0</v>
      </c>
      <c r="I55" s="12">
        <f>'[2]СВОД по МО'!$FD57</f>
        <v>0</v>
      </c>
      <c r="J55" s="357">
        <f>'[1]План 2025'!$F50+'[1]План 2025'!$H50+'[1]План 2025'!$L50</f>
        <v>0</v>
      </c>
      <c r="K55" s="360">
        <f>'[1]План 2025'!$G50+'[1]План 2025'!$I50+'[1]План 2025'!$M50</f>
        <v>0</v>
      </c>
      <c r="L55" s="357">
        <f>'[1]План 2025'!$J50</f>
        <v>0</v>
      </c>
      <c r="M55" s="358">
        <f>'[1]План 2025'!$K50</f>
        <v>0</v>
      </c>
      <c r="N55" s="355">
        <f t="shared" si="21"/>
        <v>0</v>
      </c>
      <c r="O55" s="356">
        <f t="shared" si="22"/>
        <v>0</v>
      </c>
      <c r="P55" s="313">
        <f t="shared" si="23"/>
        <v>0</v>
      </c>
      <c r="Q55" s="314">
        <f t="shared" si="24"/>
        <v>0</v>
      </c>
      <c r="R55" s="334"/>
      <c r="S55" s="157"/>
      <c r="T55" s="276"/>
      <c r="U55" s="157"/>
      <c r="V55" s="307"/>
      <c r="W55" s="125"/>
      <c r="X55" s="157"/>
      <c r="Y55" s="276"/>
      <c r="Z55" s="157"/>
      <c r="AA55" s="11">
        <f>'[1]План 2025'!$N50+'[1]План 2025'!$P50+'[1]План 2025'!$R50</f>
        <v>0</v>
      </c>
      <c r="AB55" s="157">
        <f>'[1]План 2025'!$O50+'[1]План 2025'!$Q50+'[1]План 2025'!$S50</f>
        <v>0</v>
      </c>
      <c r="AC55" s="12">
        <f>'[2]СВОД по МО'!$FO57</f>
        <v>0</v>
      </c>
      <c r="AD55" s="12">
        <f>'[2]СВОД по МО'!$FR57</f>
        <v>0</v>
      </c>
      <c r="AE55" s="11">
        <f>'[3]План 2025'!$N50+'[3]План 2025'!$P50+'[3]План 2025'!$R50</f>
        <v>0</v>
      </c>
      <c r="AF55" s="157">
        <f>'[3]План 2025'!$O50+'[3]План 2025'!$Q50+'[3]План 2025'!$S50</f>
        <v>0</v>
      </c>
      <c r="AG55" s="272">
        <f t="shared" si="4"/>
        <v>0</v>
      </c>
      <c r="AH55" s="283">
        <f t="shared" si="5"/>
        <v>0</v>
      </c>
      <c r="AI55" s="334"/>
      <c r="AJ55" s="335"/>
      <c r="AK55" s="276"/>
      <c r="AL55" s="157"/>
      <c r="AM55" s="276"/>
      <c r="AN55" s="157"/>
      <c r="AO55" s="276"/>
      <c r="AP55" s="157"/>
      <c r="AQ55" s="11">
        <f>'[1]План 2025'!$T50</f>
        <v>0</v>
      </c>
      <c r="AR55" s="157">
        <f>'[1]План 2025'!$U50</f>
        <v>0</v>
      </c>
      <c r="AS55" s="12">
        <f>'[2]СВОД по МО'!$GA57</f>
        <v>0</v>
      </c>
      <c r="AT55" s="12">
        <f>'[2]СВОД по МО'!$GD57</f>
        <v>0</v>
      </c>
      <c r="AU55" s="11">
        <f>'[3]План 2025'!$T50</f>
        <v>0</v>
      </c>
      <c r="AV55" s="157">
        <f>'[3]План 2025'!$U50</f>
        <v>0</v>
      </c>
      <c r="AW55" s="272">
        <f t="shared" si="25"/>
        <v>0</v>
      </c>
      <c r="AX55" s="283">
        <f t="shared" si="25"/>
        <v>0</v>
      </c>
      <c r="AY55" s="338"/>
      <c r="AZ55" s="339"/>
      <c r="BA55" s="125"/>
      <c r="BB55" s="157"/>
      <c r="BC55" s="125">
        <v>0</v>
      </c>
      <c r="BD55" s="157">
        <v>0</v>
      </c>
      <c r="BE55" s="125"/>
      <c r="BF55" s="157"/>
      <c r="BG55" s="11">
        <f>'[1]План 2025'!$V50</f>
        <v>0</v>
      </c>
      <c r="BH55" s="157">
        <f>'[1]План 2025'!$W50</f>
        <v>0</v>
      </c>
      <c r="BI55" s="12">
        <f>'[2]СВОД по МО'!$GG57</f>
        <v>0</v>
      </c>
      <c r="BJ55" s="12">
        <f>'[2]СВОД по МО'!$GJ57</f>
        <v>0</v>
      </c>
      <c r="BK55" s="11">
        <f>'[3]План 2025'!$V50</f>
        <v>0</v>
      </c>
      <c r="BL55" s="157">
        <f>'[3]План 2025'!$W50</f>
        <v>0</v>
      </c>
      <c r="BM55" s="272">
        <f t="shared" si="26"/>
        <v>0</v>
      </c>
      <c r="BN55" s="283">
        <f t="shared" si="27"/>
        <v>0</v>
      </c>
      <c r="BO55" s="338"/>
      <c r="BP55" s="339"/>
      <c r="BQ55" s="125"/>
      <c r="BR55" s="157"/>
      <c r="BS55" s="276"/>
      <c r="BT55" s="157"/>
      <c r="BU55" s="276"/>
      <c r="BV55" s="157"/>
      <c r="BW55" s="11">
        <f>'[1]План 2025'!$X50</f>
        <v>0</v>
      </c>
      <c r="BX55" s="157">
        <f>'[1]План 2025'!$Y50</f>
        <v>0</v>
      </c>
      <c r="BY55" s="12">
        <f>'[2]СВОД по МО'!$GP57</f>
        <v>0</v>
      </c>
      <c r="BZ55" s="12">
        <f>'[2]СВОД по МО'!$GS57</f>
        <v>0</v>
      </c>
      <c r="CA55" s="11">
        <f>'[3]План 2025'!$X50</f>
        <v>0</v>
      </c>
      <c r="CB55" s="157">
        <f>'[3]План 2025'!$Y50</f>
        <v>0</v>
      </c>
      <c r="CC55" s="272">
        <f t="shared" si="28"/>
        <v>0</v>
      </c>
      <c r="CD55" s="283">
        <f t="shared" si="31"/>
        <v>0</v>
      </c>
      <c r="CE55" s="276"/>
      <c r="CF55" s="157"/>
      <c r="CG55" s="125"/>
      <c r="CH55" s="157"/>
      <c r="CI55" s="276"/>
      <c r="CJ55" s="157"/>
      <c r="CK55" s="296"/>
      <c r="CL55" s="276"/>
      <c r="CM55" s="157"/>
      <c r="CN55" s="11">
        <f>'[1]План 2025'!$AB50</f>
        <v>2106</v>
      </c>
      <c r="CO55" s="157">
        <f>'[1]План 2025'!$AC50</f>
        <v>25230.43</v>
      </c>
      <c r="CP55" s="12">
        <f>'[2]СВОД по МО'!$HA57</f>
        <v>973</v>
      </c>
      <c r="CQ55" s="12">
        <f>'[2]СВОД по МО'!$HD57</f>
        <v>11880.890909999998</v>
      </c>
      <c r="CR55" s="11">
        <f>'[3]План 2025'!$AB50</f>
        <v>2106</v>
      </c>
      <c r="CS55" s="157">
        <f>'[3]План 2025'!$AC50</f>
        <v>25230.43</v>
      </c>
      <c r="CT55" s="272">
        <f t="shared" si="29"/>
        <v>0</v>
      </c>
      <c r="CU55" s="283">
        <f t="shared" si="30"/>
        <v>0</v>
      </c>
      <c r="CV55" s="276"/>
      <c r="CW55" s="157"/>
      <c r="CX55" s="276"/>
      <c r="CY55" s="157"/>
      <c r="CZ55" s="276"/>
      <c r="DA55" s="157"/>
      <c r="DC55" s="35"/>
    </row>
    <row r="56" spans="1:107" ht="18" x14ac:dyDescent="0.35">
      <c r="A56" s="122">
        <v>43</v>
      </c>
      <c r="B56" s="122" t="str">
        <f>'Скорая медицинская помощь'!B56</f>
        <v>410071</v>
      </c>
      <c r="C56" s="270" t="str">
        <f>'Скорая медицинская помощь'!C56</f>
        <v>ООО ДЦ "ЖЕМЧУЖИНА КАМЧАТКИ"</v>
      </c>
      <c r="D56" s="357">
        <f>'[1]План 2025'!$F51+'[4]План 2025'!$H51+'[4]План 2025'!$L51</f>
        <v>0</v>
      </c>
      <c r="E56" s="358">
        <f>'[1]План 2025'!$G51+'[4]План 2025'!$I51+'[4]План 2025'!$M51</f>
        <v>0</v>
      </c>
      <c r="F56" s="357">
        <f>'[1]План 2025'!$J51</f>
        <v>0</v>
      </c>
      <c r="G56" s="358">
        <f>'[1]План 2025'!$K51</f>
        <v>0</v>
      </c>
      <c r="H56" s="12">
        <f>'[2]СВОД по МО'!$FA58</f>
        <v>0</v>
      </c>
      <c r="I56" s="12">
        <f>'[2]СВОД по МО'!$FD58</f>
        <v>0</v>
      </c>
      <c r="J56" s="357">
        <f>'[1]План 2025'!$F51+'[1]План 2025'!$H51+'[1]План 2025'!$L51</f>
        <v>0</v>
      </c>
      <c r="K56" s="360">
        <f>'[1]План 2025'!$G51+'[1]План 2025'!$I51+'[1]План 2025'!$M51</f>
        <v>0</v>
      </c>
      <c r="L56" s="357">
        <f>'[1]План 2025'!$J51</f>
        <v>0</v>
      </c>
      <c r="M56" s="358">
        <f>'[1]План 2025'!$K51</f>
        <v>0</v>
      </c>
      <c r="N56" s="355">
        <f t="shared" si="21"/>
        <v>0</v>
      </c>
      <c r="O56" s="356">
        <f t="shared" si="22"/>
        <v>0</v>
      </c>
      <c r="P56" s="313">
        <f t="shared" si="23"/>
        <v>0</v>
      </c>
      <c r="Q56" s="314">
        <f t="shared" si="24"/>
        <v>0</v>
      </c>
      <c r="R56" s="334"/>
      <c r="S56" s="157"/>
      <c r="T56" s="276"/>
      <c r="U56" s="157"/>
      <c r="V56" s="307"/>
      <c r="W56" s="125"/>
      <c r="X56" s="157"/>
      <c r="Y56" s="276"/>
      <c r="Z56" s="157"/>
      <c r="AA56" s="11">
        <f>'[1]План 2025'!$N51+'[1]План 2025'!$P51+'[1]План 2025'!$R51</f>
        <v>0</v>
      </c>
      <c r="AB56" s="157">
        <f>'[1]План 2025'!$O51+'[1]План 2025'!$Q51+'[1]План 2025'!$S51</f>
        <v>0</v>
      </c>
      <c r="AC56" s="12">
        <f>'[2]СВОД по МО'!$FO58</f>
        <v>0</v>
      </c>
      <c r="AD56" s="12">
        <f>'[2]СВОД по МО'!$FR58</f>
        <v>0</v>
      </c>
      <c r="AE56" s="11">
        <f>'[3]План 2025'!$N51+'[3]План 2025'!$P51+'[3]План 2025'!$R51</f>
        <v>0</v>
      </c>
      <c r="AF56" s="157">
        <f>'[3]План 2025'!$O51+'[3]План 2025'!$Q51+'[3]План 2025'!$S51</f>
        <v>0</v>
      </c>
      <c r="AG56" s="272">
        <f>AE56-AA56</f>
        <v>0</v>
      </c>
      <c r="AH56" s="283">
        <f t="shared" si="5"/>
        <v>0</v>
      </c>
      <c r="AI56" s="334"/>
      <c r="AJ56" s="335"/>
      <c r="AK56" s="276"/>
      <c r="AL56" s="157"/>
      <c r="AM56" s="276"/>
      <c r="AN56" s="157"/>
      <c r="AO56" s="276"/>
      <c r="AP56" s="157"/>
      <c r="AQ56" s="11">
        <f>'[1]План 2025'!$T51</f>
        <v>0</v>
      </c>
      <c r="AR56" s="157">
        <f>'[1]План 2025'!$U51</f>
        <v>0</v>
      </c>
      <c r="AS56" s="12">
        <f>'[2]СВОД по МО'!$GA58</f>
        <v>0</v>
      </c>
      <c r="AT56" s="12">
        <f>'[2]СВОД по МО'!$GD58</f>
        <v>0</v>
      </c>
      <c r="AU56" s="11">
        <f>'[3]План 2025'!$T51</f>
        <v>0</v>
      </c>
      <c r="AV56" s="157">
        <f>'[3]План 2025'!$U51</f>
        <v>0</v>
      </c>
      <c r="AW56" s="272">
        <f t="shared" si="25"/>
        <v>0</v>
      </c>
      <c r="AX56" s="283">
        <f t="shared" si="25"/>
        <v>0</v>
      </c>
      <c r="AY56" s="338"/>
      <c r="AZ56" s="339"/>
      <c r="BA56" s="125"/>
      <c r="BB56" s="157"/>
      <c r="BC56" s="125">
        <v>0</v>
      </c>
      <c r="BD56" s="157">
        <v>0</v>
      </c>
      <c r="BE56" s="125"/>
      <c r="BF56" s="157"/>
      <c r="BG56" s="11">
        <f>'[1]План 2025'!$V51</f>
        <v>0</v>
      </c>
      <c r="BH56" s="157">
        <f>'[1]План 2025'!$W51</f>
        <v>0</v>
      </c>
      <c r="BI56" s="12">
        <f>'[2]СВОД по МО'!$GG58</f>
        <v>0</v>
      </c>
      <c r="BJ56" s="12">
        <f>'[2]СВОД по МО'!$GJ58</f>
        <v>0</v>
      </c>
      <c r="BK56" s="11">
        <f>'[3]План 2025'!$V51</f>
        <v>0</v>
      </c>
      <c r="BL56" s="157">
        <f>'[3]План 2025'!$W51</f>
        <v>0</v>
      </c>
      <c r="BM56" s="272">
        <f t="shared" si="26"/>
        <v>0</v>
      </c>
      <c r="BN56" s="283">
        <f t="shared" si="27"/>
        <v>0</v>
      </c>
      <c r="BO56" s="338"/>
      <c r="BP56" s="339"/>
      <c r="BQ56" s="125"/>
      <c r="BR56" s="157"/>
      <c r="BS56" s="276"/>
      <c r="BT56" s="157"/>
      <c r="BU56" s="276"/>
      <c r="BV56" s="157"/>
      <c r="BW56" s="11">
        <f>'[1]План 2025'!$X51</f>
        <v>0</v>
      </c>
      <c r="BX56" s="157">
        <f>'[1]План 2025'!$Y51</f>
        <v>0</v>
      </c>
      <c r="BY56" s="12">
        <f>'[2]СВОД по МО'!$GP58</f>
        <v>0</v>
      </c>
      <c r="BZ56" s="12">
        <f>'[2]СВОД по МО'!$GS58</f>
        <v>0</v>
      </c>
      <c r="CA56" s="11">
        <f>'[3]План 2025'!$X51</f>
        <v>0</v>
      </c>
      <c r="CB56" s="157">
        <f>'[3]План 2025'!$Y51</f>
        <v>0</v>
      </c>
      <c r="CC56" s="272">
        <f t="shared" si="28"/>
        <v>0</v>
      </c>
      <c r="CD56" s="283">
        <f t="shared" si="31"/>
        <v>0</v>
      </c>
      <c r="CE56" s="276"/>
      <c r="CF56" s="157"/>
      <c r="CG56" s="125"/>
      <c r="CH56" s="157"/>
      <c r="CI56" s="276"/>
      <c r="CJ56" s="157"/>
      <c r="CK56" s="296"/>
      <c r="CL56" s="276"/>
      <c r="CM56" s="157"/>
      <c r="CN56" s="11">
        <f>'[1]План 2025'!$AB51</f>
        <v>0</v>
      </c>
      <c r="CO56" s="157">
        <f>'[1]План 2025'!$AC51</f>
        <v>0</v>
      </c>
      <c r="CP56" s="12">
        <f>'[2]СВОД по МО'!$HA58</f>
        <v>0</v>
      </c>
      <c r="CQ56" s="12">
        <f>'[2]СВОД по МО'!$HD58</f>
        <v>0</v>
      </c>
      <c r="CR56" s="11">
        <f>'[3]План 2025'!$AB51</f>
        <v>0</v>
      </c>
      <c r="CS56" s="157">
        <f>'[3]План 2025'!$AC51</f>
        <v>0</v>
      </c>
      <c r="CT56" s="272">
        <f t="shared" si="29"/>
        <v>0</v>
      </c>
      <c r="CU56" s="283">
        <f t="shared" si="30"/>
        <v>0</v>
      </c>
      <c r="CV56" s="276"/>
      <c r="CW56" s="157"/>
      <c r="CX56" s="276"/>
      <c r="CY56" s="157"/>
      <c r="CZ56" s="276"/>
      <c r="DA56" s="157"/>
      <c r="DC56" s="35"/>
    </row>
    <row r="57" spans="1:107" ht="18" x14ac:dyDescent="0.35">
      <c r="A57" s="122">
        <v>44</v>
      </c>
      <c r="B57" s="122" t="str">
        <f>'Скорая медицинская помощь'!B57</f>
        <v>410077</v>
      </c>
      <c r="C57" s="270" t="str">
        <f>'Скорая медицинская помощь'!C57</f>
        <v>ГБУЗ ЦЕНТР СПИД</v>
      </c>
      <c r="D57" s="357">
        <f>'[1]План 2025'!$F52+'[4]План 2025'!$H52+'[4]План 2025'!$L52</f>
        <v>0</v>
      </c>
      <c r="E57" s="358">
        <f>'[1]План 2025'!$G52+'[4]План 2025'!$I52+'[4]План 2025'!$M52</f>
        <v>0</v>
      </c>
      <c r="F57" s="357">
        <f>'[1]План 2025'!$J52</f>
        <v>0</v>
      </c>
      <c r="G57" s="358">
        <f>'[1]План 2025'!$K52</f>
        <v>0</v>
      </c>
      <c r="H57" s="12">
        <f>'[2]СВОД по МО'!$FA59</f>
        <v>0</v>
      </c>
      <c r="I57" s="12">
        <f>'[2]СВОД по МО'!$FD59</f>
        <v>0</v>
      </c>
      <c r="J57" s="357">
        <f>'[1]План 2025'!$F52+'[1]План 2025'!$H52+'[1]План 2025'!$L52</f>
        <v>0</v>
      </c>
      <c r="K57" s="360">
        <f>'[1]План 2025'!$G52+'[1]План 2025'!$I52+'[1]План 2025'!$M52</f>
        <v>0</v>
      </c>
      <c r="L57" s="357">
        <f>'[1]План 2025'!$J52</f>
        <v>0</v>
      </c>
      <c r="M57" s="358">
        <f>'[1]План 2025'!$K52</f>
        <v>0</v>
      </c>
      <c r="N57" s="355">
        <f t="shared" si="21"/>
        <v>0</v>
      </c>
      <c r="O57" s="356">
        <f t="shared" si="22"/>
        <v>0</v>
      </c>
      <c r="P57" s="313">
        <f t="shared" si="23"/>
        <v>0</v>
      </c>
      <c r="Q57" s="314">
        <f t="shared" si="24"/>
        <v>0</v>
      </c>
      <c r="R57" s="334"/>
      <c r="S57" s="157"/>
      <c r="T57" s="276"/>
      <c r="U57" s="157"/>
      <c r="V57" s="307"/>
      <c r="W57" s="125"/>
      <c r="X57" s="157"/>
      <c r="Y57" s="276"/>
      <c r="Z57" s="157"/>
      <c r="AA57" s="11">
        <f>'[1]План 2025'!$N52+'[1]План 2025'!$P52+'[1]План 2025'!$R52</f>
        <v>800</v>
      </c>
      <c r="AB57" s="157">
        <f>'[1]План 2025'!$O52+'[1]План 2025'!$Q52+'[1]План 2025'!$S52</f>
        <v>1010.31</v>
      </c>
      <c r="AC57" s="12">
        <f>'[2]СВОД по МО'!$FO59</f>
        <v>234</v>
      </c>
      <c r="AD57" s="12">
        <f>'[2]СВОД по МО'!$FR59</f>
        <v>298.04204000000004</v>
      </c>
      <c r="AE57" s="11">
        <f>'[3]План 2025'!$N52+'[3]План 2025'!$P52+'[3]План 2025'!$R52</f>
        <v>800</v>
      </c>
      <c r="AF57" s="157">
        <f>'[3]План 2025'!$O52+'[3]План 2025'!$Q52+'[3]План 2025'!$S52</f>
        <v>1010.31</v>
      </c>
      <c r="AG57" s="272"/>
      <c r="AH57" s="283"/>
      <c r="AI57" s="334"/>
      <c r="AJ57" s="335"/>
      <c r="AK57" s="276"/>
      <c r="AL57" s="157"/>
      <c r="AM57" s="276"/>
      <c r="AN57" s="157"/>
      <c r="AO57" s="276"/>
      <c r="AP57" s="157"/>
      <c r="AQ57" s="11">
        <f>'[1]План 2025'!$T52</f>
        <v>0</v>
      </c>
      <c r="AR57" s="157">
        <f>'[1]План 2025'!$U52</f>
        <v>0</v>
      </c>
      <c r="AS57" s="12">
        <f>'[2]СВОД по МО'!$GA59</f>
        <v>0</v>
      </c>
      <c r="AT57" s="12">
        <f>'[2]СВОД по МО'!$GD59</f>
        <v>0</v>
      </c>
      <c r="AU57" s="11">
        <f>'[3]План 2025'!$T52</f>
        <v>0</v>
      </c>
      <c r="AV57" s="157">
        <f>'[3]План 2025'!$U52</f>
        <v>0</v>
      </c>
      <c r="AW57" s="272">
        <f t="shared" ref="AW57" si="32">AU57-AQ57</f>
        <v>0</v>
      </c>
      <c r="AX57" s="283">
        <f t="shared" ref="AX57" si="33">AV57-AR57</f>
        <v>0</v>
      </c>
      <c r="AY57" s="338"/>
      <c r="AZ57" s="339"/>
      <c r="BA57" s="125"/>
      <c r="BB57" s="157"/>
      <c r="BC57" s="125">
        <v>0</v>
      </c>
      <c r="BD57" s="157">
        <v>0</v>
      </c>
      <c r="BE57" s="125"/>
      <c r="BF57" s="157"/>
      <c r="BG57" s="11">
        <f>'[1]План 2025'!$V52</f>
        <v>408</v>
      </c>
      <c r="BH57" s="157">
        <f>'[1]План 2025'!$W52</f>
        <v>1694.37</v>
      </c>
      <c r="BI57" s="12">
        <f>'[2]СВОД по МО'!$GG59</f>
        <v>168</v>
      </c>
      <c r="BJ57" s="12">
        <f>'[2]СВОД по МО'!$GJ59</f>
        <v>697.68552</v>
      </c>
      <c r="BK57" s="11">
        <f>'[3]План 2025'!$V52</f>
        <v>408</v>
      </c>
      <c r="BL57" s="157">
        <f>'[3]План 2025'!$W52</f>
        <v>1694.37</v>
      </c>
      <c r="BM57" s="272">
        <f t="shared" ref="BM57" si="34">BK57-BG57</f>
        <v>0</v>
      </c>
      <c r="BN57" s="283">
        <f t="shared" ref="BN57" si="35">BL57-BH57</f>
        <v>0</v>
      </c>
      <c r="BO57" s="338"/>
      <c r="BP57" s="339"/>
      <c r="BQ57" s="125"/>
      <c r="BR57" s="157"/>
      <c r="BS57" s="276"/>
      <c r="BT57" s="157"/>
      <c r="BU57" s="276"/>
      <c r="BV57" s="157"/>
      <c r="BW57" s="11">
        <f>'[1]План 2025'!$X52</f>
        <v>682</v>
      </c>
      <c r="BX57" s="157">
        <f>'[1]План 2025'!$Y52</f>
        <v>4390.2399999999907</v>
      </c>
      <c r="BY57" s="12">
        <f>'[2]СВОД по МО'!$GP59</f>
        <v>453</v>
      </c>
      <c r="BZ57" s="12">
        <f>'[2]СВОД по МО'!$GS59</f>
        <v>2779.9935300000002</v>
      </c>
      <c r="CA57" s="11">
        <f>'[3]План 2025'!$X52</f>
        <v>682</v>
      </c>
      <c r="CB57" s="157">
        <f>'[3]План 2025'!$Y52</f>
        <v>4390.2399999999907</v>
      </c>
      <c r="CC57" s="272">
        <f t="shared" ref="CC57" si="36">CA57-BW57</f>
        <v>0</v>
      </c>
      <c r="CD57" s="283">
        <f t="shared" ref="CD57" si="37">CB57-BX57</f>
        <v>0</v>
      </c>
      <c r="CE57" s="276"/>
      <c r="CF57" s="157"/>
      <c r="CG57" s="125"/>
      <c r="CH57" s="157"/>
      <c r="CI57" s="276"/>
      <c r="CJ57" s="157"/>
      <c r="CK57" s="296"/>
      <c r="CL57" s="276"/>
      <c r="CM57" s="157"/>
      <c r="CN57" s="11">
        <f>'[1]План 2025'!$AB52</f>
        <v>1391532.7857142861</v>
      </c>
      <c r="CO57" s="157">
        <f>'[1]План 2025'!$AC52</f>
        <v>628563.41567807982</v>
      </c>
      <c r="CP57" s="12">
        <f>'[2]СВОД по МО'!$HA59</f>
        <v>620964</v>
      </c>
      <c r="CQ57" s="12">
        <f>'[2]СВОД по МО'!$HD59</f>
        <v>232544.79556</v>
      </c>
      <c r="CR57" s="11">
        <f>'[3]План 2025'!$AB52</f>
        <v>1391532.7857142861</v>
      </c>
      <c r="CS57" s="157">
        <f>'[3]План 2025'!$AC52</f>
        <v>628563.41567807982</v>
      </c>
      <c r="CT57" s="272">
        <f t="shared" ref="CT57:CT58" si="38">CR57-CN57</f>
        <v>0</v>
      </c>
      <c r="CU57" s="283">
        <f t="shared" ref="CU57:CU58" si="39">CS57-CO57</f>
        <v>0</v>
      </c>
      <c r="CV57" s="276"/>
      <c r="CW57" s="157"/>
      <c r="CX57" s="276"/>
      <c r="CY57" s="157"/>
      <c r="CZ57" s="276"/>
      <c r="DA57" s="157"/>
      <c r="DC57" s="35"/>
    </row>
    <row r="58" spans="1:107" ht="18" x14ac:dyDescent="0.35">
      <c r="A58" s="122">
        <v>45</v>
      </c>
      <c r="B58" s="122" t="str">
        <f>'Скорая медицинская помощь'!B58</f>
        <v>410089</v>
      </c>
      <c r="C58" s="270" t="str">
        <f>'Скорая медицинская помощь'!C58</f>
        <v>ГБУЗ ККПТД</v>
      </c>
      <c r="D58" s="357">
        <f>'[1]План 2025'!$F53+'[4]План 2025'!$H53+'[4]План 2025'!$L53</f>
        <v>0</v>
      </c>
      <c r="E58" s="358">
        <f>'[1]План 2025'!$G53+'[4]План 2025'!$I53+'[4]План 2025'!$M53</f>
        <v>0</v>
      </c>
      <c r="F58" s="357">
        <f>'[1]План 2025'!$J53</f>
        <v>0</v>
      </c>
      <c r="G58" s="358">
        <f>'[1]План 2025'!$K53</f>
        <v>0</v>
      </c>
      <c r="H58" s="12">
        <f>'[2]СВОД по МО'!$FA60</f>
        <v>0</v>
      </c>
      <c r="I58" s="12">
        <f>'[2]СВОД по МО'!$FD60</f>
        <v>0</v>
      </c>
      <c r="J58" s="357">
        <f>'[1]План 2025'!$F53+'[1]План 2025'!$H53+'[1]План 2025'!$L53</f>
        <v>0</v>
      </c>
      <c r="K58" s="360">
        <f>'[1]План 2025'!$G53+'[1]План 2025'!$I53+'[1]План 2025'!$M53</f>
        <v>0</v>
      </c>
      <c r="L58" s="357">
        <f>'[1]План 2025'!$J53</f>
        <v>0</v>
      </c>
      <c r="M58" s="358">
        <f>'[1]План 2025'!$K53</f>
        <v>0</v>
      </c>
      <c r="N58" s="355">
        <f t="shared" si="21"/>
        <v>0</v>
      </c>
      <c r="O58" s="356">
        <f t="shared" si="22"/>
        <v>0</v>
      </c>
      <c r="P58" s="313">
        <f t="shared" si="23"/>
        <v>0</v>
      </c>
      <c r="Q58" s="314">
        <f t="shared" si="24"/>
        <v>0</v>
      </c>
      <c r="R58" s="334"/>
      <c r="S58" s="157"/>
      <c r="T58" s="276"/>
      <c r="U58" s="157"/>
      <c r="V58" s="307"/>
      <c r="W58" s="125"/>
      <c r="X58" s="157"/>
      <c r="Y58" s="276"/>
      <c r="Z58" s="157"/>
      <c r="AA58" s="11">
        <f>'[1]План 2025'!$N53+'[1]План 2025'!$P53+'[1]План 2025'!$R53</f>
        <v>0</v>
      </c>
      <c r="AB58" s="157">
        <f>'[1]План 2025'!$O53+'[1]План 2025'!$Q53+'[1]План 2025'!$S53</f>
        <v>0</v>
      </c>
      <c r="AC58" s="12">
        <f>'[2]СВОД по МО'!$FO60</f>
        <v>0</v>
      </c>
      <c r="AD58" s="12">
        <f>'[2]СВОД по МО'!$FR60</f>
        <v>0</v>
      </c>
      <c r="AE58" s="11">
        <f>'[3]План 2025'!$N53+'[3]План 2025'!$P53+'[3]План 2025'!$R53</f>
        <v>0</v>
      </c>
      <c r="AF58" s="157">
        <f>'[3]План 2025'!$O53+'[3]План 2025'!$Q53+'[3]План 2025'!$S53</f>
        <v>0</v>
      </c>
      <c r="AG58" s="272">
        <f t="shared" ref="AG58:AH61" si="40">AE58-AA58</f>
        <v>0</v>
      </c>
      <c r="AH58" s="283">
        <f t="shared" si="40"/>
        <v>0</v>
      </c>
      <c r="AI58" s="334"/>
      <c r="AJ58" s="335"/>
      <c r="AK58" s="276"/>
      <c r="AL58" s="157"/>
      <c r="AM58" s="276"/>
      <c r="AN58" s="157"/>
      <c r="AO58" s="276"/>
      <c r="AP58" s="157"/>
      <c r="AQ58" s="11">
        <f>'[1]План 2025'!$T53</f>
        <v>0</v>
      </c>
      <c r="AR58" s="157">
        <f>'[1]План 2025'!$U53</f>
        <v>0</v>
      </c>
      <c r="AS58" s="12">
        <f>'[2]СВОД по МО'!$GA60</f>
        <v>0</v>
      </c>
      <c r="AT58" s="12">
        <f>'[2]СВОД по МО'!$GD60</f>
        <v>0</v>
      </c>
      <c r="AU58" s="11">
        <f>'[3]План 2025'!$T53</f>
        <v>0</v>
      </c>
      <c r="AV58" s="157">
        <f>'[3]План 2025'!$U53</f>
        <v>0</v>
      </c>
      <c r="AW58" s="272">
        <f t="shared" si="25"/>
        <v>0</v>
      </c>
      <c r="AX58" s="283">
        <f t="shared" si="25"/>
        <v>0</v>
      </c>
      <c r="AY58" s="338"/>
      <c r="AZ58" s="339"/>
      <c r="BA58" s="125"/>
      <c r="BB58" s="157"/>
      <c r="BC58" s="125"/>
      <c r="BD58" s="157"/>
      <c r="BE58" s="125"/>
      <c r="BF58" s="157"/>
      <c r="BG58" s="11">
        <f>'[1]План 2025'!$V53</f>
        <v>0</v>
      </c>
      <c r="BH58" s="157">
        <f>'[1]План 2025'!$W53</f>
        <v>0</v>
      </c>
      <c r="BI58" s="12">
        <f>'[2]СВОД по МО'!$GG60</f>
        <v>0</v>
      </c>
      <c r="BJ58" s="12">
        <f>'[2]СВОД по МО'!$GJ60</f>
        <v>0</v>
      </c>
      <c r="BK58" s="11">
        <f>'[3]План 2025'!$V53</f>
        <v>0</v>
      </c>
      <c r="BL58" s="157">
        <f>'[3]План 2025'!$W53</f>
        <v>0</v>
      </c>
      <c r="BM58" s="272">
        <f t="shared" si="26"/>
        <v>0</v>
      </c>
      <c r="BN58" s="283">
        <f t="shared" si="27"/>
        <v>0</v>
      </c>
      <c r="BO58" s="338"/>
      <c r="BP58" s="339"/>
      <c r="BQ58" s="125"/>
      <c r="BR58" s="157"/>
      <c r="BS58" s="276"/>
      <c r="BT58" s="157"/>
      <c r="BU58" s="276"/>
      <c r="BV58" s="157"/>
      <c r="BW58" s="11">
        <f>'[1]План 2025'!$X53</f>
        <v>0</v>
      </c>
      <c r="BX58" s="157">
        <f>'[1]План 2025'!$Y53</f>
        <v>0</v>
      </c>
      <c r="BY58" s="12">
        <f>'[2]СВОД по МО'!$GP60</f>
        <v>0</v>
      </c>
      <c r="BZ58" s="12">
        <f>'[2]СВОД по МО'!$GS60</f>
        <v>0</v>
      </c>
      <c r="CA58" s="11">
        <f>'[3]План 2025'!$X53</f>
        <v>0</v>
      </c>
      <c r="CB58" s="157">
        <f>'[3]План 2025'!$Y53</f>
        <v>0</v>
      </c>
      <c r="CC58" s="272">
        <f t="shared" si="28"/>
        <v>0</v>
      </c>
      <c r="CD58" s="283">
        <f>CB58-BX58</f>
        <v>0</v>
      </c>
      <c r="CE58" s="276"/>
      <c r="CF58" s="157"/>
      <c r="CG58" s="125"/>
      <c r="CH58" s="157"/>
      <c r="CI58" s="276"/>
      <c r="CJ58" s="157"/>
      <c r="CK58" s="296"/>
      <c r="CL58" s="276"/>
      <c r="CM58" s="157"/>
      <c r="CN58" s="11">
        <f>'[1]План 2025'!$AB53</f>
        <v>3380</v>
      </c>
      <c r="CO58" s="157">
        <f>'[1]План 2025'!$AC53</f>
        <v>21769.21</v>
      </c>
      <c r="CP58" s="12">
        <f>'[2]СВОД по МО'!$HA60</f>
        <v>1143</v>
      </c>
      <c r="CQ58" s="12">
        <f>'[2]СВОД по МО'!$HD60</f>
        <v>5931.0727200000001</v>
      </c>
      <c r="CR58" s="11">
        <f>'[3]План 2025'!$AB53</f>
        <v>3380</v>
      </c>
      <c r="CS58" s="157">
        <f>'[3]План 2025'!$AC53</f>
        <v>21769.21</v>
      </c>
      <c r="CT58" s="272">
        <f t="shared" si="38"/>
        <v>0</v>
      </c>
      <c r="CU58" s="283">
        <f t="shared" si="39"/>
        <v>0</v>
      </c>
      <c r="CV58" s="276"/>
      <c r="CW58" s="157"/>
      <c r="CX58" s="276"/>
      <c r="CY58" s="157"/>
      <c r="CZ58" s="276"/>
      <c r="DA58" s="157"/>
      <c r="DC58" s="35"/>
    </row>
    <row r="59" spans="1:107" ht="18" hidden="1" x14ac:dyDescent="0.35">
      <c r="A59" s="122"/>
      <c r="B59" s="122" t="str">
        <f>'Скорая медицинская помощь'!B59</f>
        <v>410092</v>
      </c>
      <c r="C59" s="372" t="str">
        <f>'Скорая медицинская помощь'!C59</f>
        <v>АО "МЕДИЦИНА"  (г. Москва)</v>
      </c>
      <c r="D59" s="357"/>
      <c r="E59" s="358"/>
      <c r="F59" s="357"/>
      <c r="G59" s="358"/>
      <c r="H59" s="12"/>
      <c r="I59" s="12"/>
      <c r="J59" s="357"/>
      <c r="K59" s="360"/>
      <c r="L59" s="357"/>
      <c r="M59" s="358"/>
      <c r="N59" s="355"/>
      <c r="O59" s="356"/>
      <c r="P59" s="313"/>
      <c r="Q59" s="314"/>
      <c r="R59" s="334"/>
      <c r="S59" s="157"/>
      <c r="T59" s="276"/>
      <c r="U59" s="157"/>
      <c r="V59" s="307"/>
      <c r="W59" s="125"/>
      <c r="X59" s="157"/>
      <c r="Y59" s="276"/>
      <c r="Z59" s="157"/>
      <c r="AA59" s="11"/>
      <c r="AB59" s="157"/>
      <c r="AC59" s="12"/>
      <c r="AD59" s="12"/>
      <c r="AE59" s="11"/>
      <c r="AF59" s="157"/>
      <c r="AG59" s="272"/>
      <c r="AH59" s="283"/>
      <c r="AI59" s="330"/>
      <c r="AJ59" s="331"/>
      <c r="AK59" s="276"/>
      <c r="AL59" s="157"/>
      <c r="AM59" s="276"/>
      <c r="AN59" s="157"/>
      <c r="AO59" s="276"/>
      <c r="AP59" s="157"/>
      <c r="AQ59" s="11"/>
      <c r="AR59" s="157"/>
      <c r="AS59" s="12"/>
      <c r="AT59" s="12"/>
      <c r="AU59" s="11"/>
      <c r="AV59" s="157"/>
      <c r="AW59" s="272"/>
      <c r="AX59" s="283"/>
      <c r="AY59" s="338"/>
      <c r="AZ59" s="339"/>
      <c r="BA59" s="125"/>
      <c r="BB59" s="157"/>
      <c r="BC59" s="125"/>
      <c r="BD59" s="157"/>
      <c r="BE59" s="125"/>
      <c r="BF59" s="157"/>
      <c r="BG59" s="11"/>
      <c r="BH59" s="157"/>
      <c r="BI59" s="12"/>
      <c r="BJ59" s="12"/>
      <c r="BK59" s="11"/>
      <c r="BL59" s="157"/>
      <c r="BM59" s="272"/>
      <c r="BN59" s="283"/>
      <c r="BO59" s="338"/>
      <c r="BP59" s="339"/>
      <c r="BQ59" s="125"/>
      <c r="BR59" s="157"/>
      <c r="BS59" s="276"/>
      <c r="BT59" s="157"/>
      <c r="BU59" s="276"/>
      <c r="BV59" s="157"/>
      <c r="BW59" s="11"/>
      <c r="BX59" s="157"/>
      <c r="BY59" s="12"/>
      <c r="BZ59" s="12"/>
      <c r="CA59" s="11"/>
      <c r="CB59" s="157"/>
      <c r="CC59" s="272"/>
      <c r="CD59" s="283"/>
      <c r="CE59" s="276"/>
      <c r="CF59" s="157"/>
      <c r="CG59" s="125"/>
      <c r="CH59" s="157"/>
      <c r="CI59" s="276"/>
      <c r="CJ59" s="157"/>
      <c r="CK59" s="296"/>
      <c r="CL59" s="276"/>
      <c r="CM59" s="157"/>
      <c r="CN59" s="11"/>
      <c r="CO59" s="157"/>
      <c r="CP59" s="12"/>
      <c r="CQ59" s="12"/>
      <c r="CR59" s="11"/>
      <c r="CS59" s="157"/>
      <c r="CT59" s="272"/>
      <c r="CU59" s="283"/>
      <c r="CV59" s="276"/>
      <c r="CW59" s="157"/>
      <c r="CX59" s="276"/>
      <c r="CY59" s="157"/>
      <c r="CZ59" s="276"/>
      <c r="DA59" s="157"/>
      <c r="DC59" s="35"/>
    </row>
    <row r="60" spans="1:107" ht="18" x14ac:dyDescent="0.35">
      <c r="A60" s="122">
        <v>46</v>
      </c>
      <c r="B60" s="122" t="str">
        <f>'Скорая медицинская помощь'!B60</f>
        <v>410095</v>
      </c>
      <c r="C60" s="270" t="str">
        <f>'Скорая медицинская помощь'!C60</f>
        <v>ООО "ВИТАЛАБ" (г. Курск)</v>
      </c>
      <c r="D60" s="357">
        <f>'[1]План 2025'!$F55+'[4]План 2025'!$H55+'[4]План 2025'!$L55</f>
        <v>0</v>
      </c>
      <c r="E60" s="358">
        <f>'[1]План 2025'!$G55+'[4]План 2025'!$I55+'[4]План 2025'!$M55</f>
        <v>0</v>
      </c>
      <c r="F60" s="357">
        <f>'[1]План 2025'!$J55</f>
        <v>0</v>
      </c>
      <c r="G60" s="358">
        <f>'[1]План 2025'!$K55</f>
        <v>0</v>
      </c>
      <c r="H60" s="12">
        <f>'[2]СВОД по МО'!$FA62</f>
        <v>0</v>
      </c>
      <c r="I60" s="12">
        <f>'[2]СВОД по МО'!$FD62</f>
        <v>0</v>
      </c>
      <c r="J60" s="357">
        <f>'[1]План 2025'!$F55+'[1]План 2025'!$H55+'[1]План 2025'!$L55</f>
        <v>0</v>
      </c>
      <c r="K60" s="360">
        <f>'[1]План 2025'!$G55+'[1]План 2025'!$I55+'[1]План 2025'!$M55</f>
        <v>0</v>
      </c>
      <c r="L60" s="357">
        <f>'[1]План 2025'!$J55</f>
        <v>0</v>
      </c>
      <c r="M60" s="358">
        <f>'[1]План 2025'!$K55</f>
        <v>0</v>
      </c>
      <c r="N60" s="355">
        <f t="shared" si="21"/>
        <v>0</v>
      </c>
      <c r="O60" s="356">
        <f t="shared" si="22"/>
        <v>0</v>
      </c>
      <c r="P60" s="313">
        <f t="shared" si="23"/>
        <v>0</v>
      </c>
      <c r="Q60" s="314">
        <f t="shared" si="24"/>
        <v>0</v>
      </c>
      <c r="R60" s="334"/>
      <c r="S60" s="157"/>
      <c r="T60" s="276"/>
      <c r="U60" s="157"/>
      <c r="V60" s="307"/>
      <c r="W60" s="125"/>
      <c r="X60" s="157"/>
      <c r="Y60" s="276"/>
      <c r="Z60" s="157"/>
      <c r="AA60" s="11">
        <f>'[1]План 2025'!$N55+'[1]План 2025'!$P55+'[1]План 2025'!$R55</f>
        <v>0</v>
      </c>
      <c r="AB60" s="157">
        <f>'[1]План 2025'!$O55+'[1]План 2025'!$Q55+'[1]План 2025'!$S55</f>
        <v>0</v>
      </c>
      <c r="AC60" s="12">
        <f>'[2]СВОД по МО'!$FO62</f>
        <v>0</v>
      </c>
      <c r="AD60" s="12">
        <f>'[2]СВОД по МО'!$FR62</f>
        <v>0</v>
      </c>
      <c r="AE60" s="11">
        <f>'[3]План 2025'!$N55+'[3]План 2025'!$P55+'[3]План 2025'!$R55</f>
        <v>0</v>
      </c>
      <c r="AF60" s="157">
        <f>'[3]План 2025'!$O55+'[3]План 2025'!$Q55+'[3]План 2025'!$S55</f>
        <v>0</v>
      </c>
      <c r="AG60" s="272">
        <f t="shared" si="40"/>
        <v>0</v>
      </c>
      <c r="AH60" s="283">
        <f t="shared" si="40"/>
        <v>0</v>
      </c>
      <c r="AI60" s="276"/>
      <c r="AJ60" s="157"/>
      <c r="AK60" s="276"/>
      <c r="AL60" s="157"/>
      <c r="AM60" s="276"/>
      <c r="AN60" s="157"/>
      <c r="AO60" s="276"/>
      <c r="AP60" s="157"/>
      <c r="AQ60" s="11">
        <f>'[1]План 2025'!$T55</f>
        <v>0</v>
      </c>
      <c r="AR60" s="157">
        <f>'[1]План 2025'!$U55</f>
        <v>0</v>
      </c>
      <c r="AS60" s="12">
        <f>'[2]СВОД по МО'!$GA62</f>
        <v>0</v>
      </c>
      <c r="AT60" s="12">
        <f>'[2]СВОД по МО'!$GD62</f>
        <v>0</v>
      </c>
      <c r="AU60" s="11">
        <f>'[3]План 2025'!$T55</f>
        <v>0</v>
      </c>
      <c r="AV60" s="157">
        <f>'[3]План 2025'!$U55</f>
        <v>0</v>
      </c>
      <c r="AW60" s="272">
        <f t="shared" si="25"/>
        <v>0</v>
      </c>
      <c r="AX60" s="283">
        <f t="shared" si="25"/>
        <v>0</v>
      </c>
      <c r="AY60" s="338"/>
      <c r="AZ60" s="339"/>
      <c r="BA60" s="125"/>
      <c r="BB60" s="157"/>
      <c r="BC60" s="125"/>
      <c r="BD60" s="157"/>
      <c r="BE60" s="125"/>
      <c r="BF60" s="157"/>
      <c r="BG60" s="11">
        <f>'[1]План 2025'!$V55</f>
        <v>0</v>
      </c>
      <c r="BH60" s="157">
        <f>'[1]План 2025'!$W55</f>
        <v>0</v>
      </c>
      <c r="BI60" s="12">
        <f>'[2]СВОД по МО'!$GG62</f>
        <v>0</v>
      </c>
      <c r="BJ60" s="12">
        <f>'[2]СВОД по МО'!$GJ62</f>
        <v>0</v>
      </c>
      <c r="BK60" s="11">
        <f>'[3]План 2025'!$V55</f>
        <v>0</v>
      </c>
      <c r="BL60" s="157">
        <f>'[3]План 2025'!$W55</f>
        <v>0</v>
      </c>
      <c r="BM60" s="272">
        <f t="shared" si="26"/>
        <v>0</v>
      </c>
      <c r="BN60" s="283">
        <f t="shared" si="27"/>
        <v>0</v>
      </c>
      <c r="BO60" s="338"/>
      <c r="BP60" s="339"/>
      <c r="BQ60" s="125"/>
      <c r="BR60" s="157"/>
      <c r="BS60" s="276"/>
      <c r="BT60" s="157"/>
      <c r="BU60" s="276"/>
      <c r="BV60" s="157"/>
      <c r="BW60" s="11">
        <f>'[1]План 2025'!$X55</f>
        <v>0</v>
      </c>
      <c r="BX60" s="157">
        <f>'[1]План 2025'!$Y55</f>
        <v>0</v>
      </c>
      <c r="BY60" s="12">
        <f>'[2]СВОД по МО'!$GP62</f>
        <v>0</v>
      </c>
      <c r="BZ60" s="12">
        <f>'[2]СВОД по МО'!$GS62</f>
        <v>0</v>
      </c>
      <c r="CA60" s="11">
        <f>'[3]План 2025'!$X55</f>
        <v>0</v>
      </c>
      <c r="CB60" s="157">
        <f>'[3]План 2025'!$Y55</f>
        <v>0</v>
      </c>
      <c r="CC60" s="272">
        <f t="shared" si="28"/>
        <v>0</v>
      </c>
      <c r="CD60" s="283">
        <f>CB60-BX60</f>
        <v>0</v>
      </c>
      <c r="CE60" s="276"/>
      <c r="CF60" s="157"/>
      <c r="CG60" s="125"/>
      <c r="CH60" s="157"/>
      <c r="CI60" s="276"/>
      <c r="CJ60" s="157"/>
      <c r="CK60" s="296"/>
      <c r="CL60" s="276"/>
      <c r="CM60" s="157"/>
      <c r="CN60" s="11">
        <f>'[1]План 2025'!$AB55</f>
        <v>0</v>
      </c>
      <c r="CO60" s="157">
        <f>'[1]План 2025'!$AC55</f>
        <v>0</v>
      </c>
      <c r="CP60" s="12">
        <f>'[2]СВОД по МО'!$HA62</f>
        <v>0</v>
      </c>
      <c r="CQ60" s="12">
        <f>'[2]СВОД по МО'!$HD62</f>
        <v>0</v>
      </c>
      <c r="CR60" s="11">
        <f>'[3]План 2025'!$AB55</f>
        <v>0</v>
      </c>
      <c r="CS60" s="157">
        <f>'[3]План 2025'!$AC55</f>
        <v>0</v>
      </c>
      <c r="CT60" s="272">
        <f t="shared" si="29"/>
        <v>0</v>
      </c>
      <c r="CU60" s="283">
        <f>CS60-CO60</f>
        <v>0</v>
      </c>
      <c r="CV60" s="276"/>
      <c r="CW60" s="157"/>
      <c r="CX60" s="276"/>
      <c r="CY60" s="157"/>
      <c r="CZ60" s="276"/>
      <c r="DA60" s="157"/>
      <c r="DC60" s="35"/>
    </row>
    <row r="61" spans="1:107" ht="28.8" x14ac:dyDescent="0.35">
      <c r="A61" s="122">
        <v>47</v>
      </c>
      <c r="B61" s="122" t="str">
        <f>'Скорая медицинская помощь'!B61</f>
        <v>410100</v>
      </c>
      <c r="C61" s="271" t="str">
        <f>'Скорая медицинская помощь'!C61</f>
        <v>КАМЧАТСКИЙ ФИЛИАЛ АНО «МЕДИЦИНСКИЙ ЦЕНТР «ЖИЗНЬ»</v>
      </c>
      <c r="D61" s="357">
        <f>'[1]План 2025'!$F56+'[4]План 2025'!$H56+'[4]План 2025'!$L56</f>
        <v>0</v>
      </c>
      <c r="E61" s="358">
        <f>'[1]План 2025'!$G56+'[4]План 2025'!$I56+'[4]План 2025'!$M56</f>
        <v>0</v>
      </c>
      <c r="F61" s="357">
        <f>'[1]План 2025'!$J56</f>
        <v>0</v>
      </c>
      <c r="G61" s="358">
        <f>'[1]План 2025'!$K56</f>
        <v>0</v>
      </c>
      <c r="H61" s="12">
        <f>'[2]СВОД по МО'!$FA63</f>
        <v>0</v>
      </c>
      <c r="I61" s="12">
        <f>'[2]СВОД по МО'!$FD63</f>
        <v>0</v>
      </c>
      <c r="J61" s="357">
        <f>'[1]План 2025'!$F56+'[1]План 2025'!$H56+'[1]План 2025'!$L56</f>
        <v>0</v>
      </c>
      <c r="K61" s="360">
        <f>'[1]План 2025'!$G56+'[1]План 2025'!$I56+'[1]План 2025'!$M56</f>
        <v>0</v>
      </c>
      <c r="L61" s="357">
        <f>'[1]План 2025'!$J56</f>
        <v>0</v>
      </c>
      <c r="M61" s="358">
        <f>'[1]План 2025'!$K56</f>
        <v>0</v>
      </c>
      <c r="N61" s="355">
        <f t="shared" si="21"/>
        <v>0</v>
      </c>
      <c r="O61" s="356">
        <f t="shared" si="22"/>
        <v>0</v>
      </c>
      <c r="P61" s="313">
        <f t="shared" si="23"/>
        <v>0</v>
      </c>
      <c r="Q61" s="314">
        <f t="shared" si="24"/>
        <v>0</v>
      </c>
      <c r="R61" s="334"/>
      <c r="S61" s="157"/>
      <c r="T61" s="276"/>
      <c r="U61" s="157"/>
      <c r="V61" s="307"/>
      <c r="W61" s="125"/>
      <c r="X61" s="157"/>
      <c r="Y61" s="276"/>
      <c r="Z61" s="157"/>
      <c r="AA61" s="11">
        <f>'[1]План 2025'!$N56+'[1]План 2025'!$P56+'[1]План 2025'!$R56</f>
        <v>400</v>
      </c>
      <c r="AB61" s="157">
        <f>'[1]План 2025'!$O56+'[1]План 2025'!$Q56+'[1]План 2025'!$S56</f>
        <v>336.48</v>
      </c>
      <c r="AC61" s="12">
        <f>'[2]СВОД по МО'!$FO63</f>
        <v>107</v>
      </c>
      <c r="AD61" s="12">
        <f>'[2]СВОД по МО'!$FR63</f>
        <v>90.009469999999993</v>
      </c>
      <c r="AE61" s="11">
        <f>'[3]План 2025'!$N56+'[3]План 2025'!$P56+'[3]План 2025'!$R56</f>
        <v>400</v>
      </c>
      <c r="AF61" s="157">
        <f>'[3]План 2025'!$O56+'[3]План 2025'!$Q56+'[3]План 2025'!$S56</f>
        <v>336.48</v>
      </c>
      <c r="AG61" s="272">
        <f t="shared" si="40"/>
        <v>0</v>
      </c>
      <c r="AH61" s="283">
        <f t="shared" si="40"/>
        <v>0</v>
      </c>
      <c r="AI61" s="276"/>
      <c r="AJ61" s="328"/>
      <c r="AK61" s="276"/>
      <c r="AL61" s="157"/>
      <c r="AM61" s="276"/>
      <c r="AN61" s="157"/>
      <c r="AO61" s="276"/>
      <c r="AP61" s="157"/>
      <c r="AQ61" s="11">
        <f>'[1]План 2025'!$T56</f>
        <v>0</v>
      </c>
      <c r="AR61" s="157">
        <f>'[1]План 2025'!$U56</f>
        <v>0</v>
      </c>
      <c r="AS61" s="12">
        <f>'[2]СВОД по МО'!$GA63</f>
        <v>0</v>
      </c>
      <c r="AT61" s="12">
        <f>'[2]СВОД по МО'!$GD63</f>
        <v>0</v>
      </c>
      <c r="AU61" s="11">
        <f>'[3]План 2025'!$T56</f>
        <v>0</v>
      </c>
      <c r="AV61" s="157">
        <f>'[3]План 2025'!$U56</f>
        <v>0</v>
      </c>
      <c r="AW61" s="272">
        <f t="shared" si="25"/>
        <v>0</v>
      </c>
      <c r="AX61" s="283">
        <f t="shared" si="25"/>
        <v>0</v>
      </c>
      <c r="AY61" s="338"/>
      <c r="AZ61" s="339"/>
      <c r="BA61" s="125"/>
      <c r="BB61" s="157"/>
      <c r="BC61" s="125"/>
      <c r="BD61" s="157"/>
      <c r="BE61" s="125"/>
      <c r="BF61" s="157"/>
      <c r="BG61" s="11">
        <f>'[1]План 2025'!$V56</f>
        <v>0</v>
      </c>
      <c r="BH61" s="157">
        <f>'[1]План 2025'!$W56</f>
        <v>0</v>
      </c>
      <c r="BI61" s="12">
        <f>'[2]СВОД по МО'!$GG63</f>
        <v>0</v>
      </c>
      <c r="BJ61" s="12">
        <f>'[2]СВОД по МО'!$GJ63</f>
        <v>0</v>
      </c>
      <c r="BK61" s="11">
        <f>'[3]План 2025'!$V56</f>
        <v>0</v>
      </c>
      <c r="BL61" s="157">
        <f>'[3]План 2025'!$W56</f>
        <v>0</v>
      </c>
      <c r="BM61" s="272">
        <f t="shared" si="26"/>
        <v>0</v>
      </c>
      <c r="BN61" s="283">
        <f t="shared" si="27"/>
        <v>0</v>
      </c>
      <c r="BO61" s="338"/>
      <c r="BP61" s="339"/>
      <c r="BQ61" s="125"/>
      <c r="BR61" s="157"/>
      <c r="BS61" s="276"/>
      <c r="BT61" s="157"/>
      <c r="BU61" s="276"/>
      <c r="BV61" s="157"/>
      <c r="BW61" s="11">
        <f>'[1]План 2025'!$X56</f>
        <v>18</v>
      </c>
      <c r="BX61" s="157">
        <f>'[1]План 2025'!$Y56</f>
        <v>89.37</v>
      </c>
      <c r="BY61" s="12">
        <f>'[2]СВОД по МО'!$GP63</f>
        <v>12</v>
      </c>
      <c r="BZ61" s="12">
        <f>'[2]СВОД по МО'!$GS63</f>
        <v>81.202439999999996</v>
      </c>
      <c r="CA61" s="11">
        <f>'[3]План 2025'!$X56</f>
        <v>18</v>
      </c>
      <c r="CB61" s="157">
        <f>'[3]План 2025'!$Y56</f>
        <v>89.37</v>
      </c>
      <c r="CC61" s="272">
        <f t="shared" si="28"/>
        <v>0</v>
      </c>
      <c r="CD61" s="283">
        <f t="shared" si="31"/>
        <v>0</v>
      </c>
      <c r="CE61" s="276"/>
      <c r="CF61" s="157"/>
      <c r="CG61" s="125"/>
      <c r="CH61" s="157"/>
      <c r="CI61" s="276"/>
      <c r="CJ61" s="157"/>
      <c r="CK61" s="296"/>
      <c r="CL61" s="276"/>
      <c r="CM61" s="157"/>
      <c r="CN61" s="11">
        <f>'[1]План 2025'!$AB56</f>
        <v>0</v>
      </c>
      <c r="CO61" s="157">
        <f>'[1]План 2025'!$AC56</f>
        <v>0</v>
      </c>
      <c r="CP61" s="12">
        <f>'[2]СВОД по МО'!$HA63</f>
        <v>0</v>
      </c>
      <c r="CQ61" s="12">
        <f>'[2]СВОД по МО'!$HD63</f>
        <v>0</v>
      </c>
      <c r="CR61" s="11">
        <f>'[3]План 2025'!$AB56</f>
        <v>0</v>
      </c>
      <c r="CS61" s="157">
        <f>'[3]План 2025'!$AC56</f>
        <v>0</v>
      </c>
      <c r="CT61" s="272">
        <f t="shared" si="29"/>
        <v>0</v>
      </c>
      <c r="CU61" s="283">
        <f t="shared" si="30"/>
        <v>0</v>
      </c>
      <c r="CV61" s="276"/>
      <c r="CW61" s="157"/>
      <c r="CX61" s="276"/>
      <c r="CY61" s="157"/>
      <c r="CZ61" s="276"/>
      <c r="DA61" s="157"/>
      <c r="DC61" s="35"/>
    </row>
    <row r="62" spans="1:107" ht="18" hidden="1" x14ac:dyDescent="0.35">
      <c r="A62" s="122"/>
      <c r="B62" s="122" t="str">
        <f>'Скорая медицинская помощь'!B62</f>
        <v>410101</v>
      </c>
      <c r="C62" s="376" t="str">
        <f>'Скорая медицинская помощь'!C62</f>
        <v>КГБУЗ ДККБ (г.Хабаровск)</v>
      </c>
      <c r="D62" s="357"/>
      <c r="E62" s="358"/>
      <c r="F62" s="357"/>
      <c r="G62" s="358"/>
      <c r="H62" s="12"/>
      <c r="I62" s="12"/>
      <c r="J62" s="357"/>
      <c r="K62" s="360"/>
      <c r="L62" s="357"/>
      <c r="M62" s="358"/>
      <c r="N62" s="355"/>
      <c r="O62" s="356"/>
      <c r="P62" s="313"/>
      <c r="Q62" s="314"/>
      <c r="R62" s="334"/>
      <c r="S62" s="157"/>
      <c r="T62" s="276"/>
      <c r="U62" s="157"/>
      <c r="V62" s="307"/>
      <c r="W62" s="125"/>
      <c r="X62" s="157"/>
      <c r="Y62" s="276"/>
      <c r="Z62" s="157"/>
      <c r="AA62" s="11"/>
      <c r="AB62" s="157"/>
      <c r="AC62" s="12"/>
      <c r="AD62" s="12"/>
      <c r="AE62" s="11"/>
      <c r="AF62" s="157"/>
      <c r="AG62" s="272"/>
      <c r="AH62" s="283"/>
      <c r="AI62" s="276"/>
      <c r="AJ62" s="157"/>
      <c r="AK62" s="276"/>
      <c r="AL62" s="157"/>
      <c r="AM62" s="276"/>
      <c r="AN62" s="157"/>
      <c r="AO62" s="276"/>
      <c r="AP62" s="157"/>
      <c r="AQ62" s="11"/>
      <c r="AR62" s="157"/>
      <c r="AS62" s="12"/>
      <c r="AT62" s="12"/>
      <c r="AU62" s="11"/>
      <c r="AV62" s="157"/>
      <c r="AW62" s="272"/>
      <c r="AX62" s="283"/>
      <c r="AY62" s="330"/>
      <c r="AZ62" s="331"/>
      <c r="BA62" s="125"/>
      <c r="BB62" s="157"/>
      <c r="BC62" s="125"/>
      <c r="BD62" s="157"/>
      <c r="BE62" s="125"/>
      <c r="BF62" s="157"/>
      <c r="BG62" s="11"/>
      <c r="BH62" s="157"/>
      <c r="BI62" s="12"/>
      <c r="BJ62" s="12"/>
      <c r="BK62" s="11"/>
      <c r="BL62" s="157"/>
      <c r="BM62" s="272"/>
      <c r="BN62" s="283"/>
      <c r="BO62" s="338"/>
      <c r="BP62" s="339"/>
      <c r="BQ62" s="125"/>
      <c r="BR62" s="157"/>
      <c r="BS62" s="276"/>
      <c r="BT62" s="157"/>
      <c r="BU62" s="276"/>
      <c r="BV62" s="157"/>
      <c r="BW62" s="11">
        <f>'[1]План 2025'!$X57</f>
        <v>0</v>
      </c>
      <c r="BX62" s="157">
        <f>'[1]План 2025'!$Y57</f>
        <v>0</v>
      </c>
      <c r="BY62" s="12"/>
      <c r="BZ62" s="12"/>
      <c r="CA62" s="11">
        <f>'[3]План 2025'!$X57</f>
        <v>0</v>
      </c>
      <c r="CB62" s="157">
        <f>'[3]План 2025'!$Y57</f>
        <v>0</v>
      </c>
      <c r="CC62" s="272"/>
      <c r="CD62" s="283"/>
      <c r="CE62" s="276"/>
      <c r="CF62" s="157"/>
      <c r="CG62" s="125"/>
      <c r="CH62" s="157"/>
      <c r="CI62" s="276"/>
      <c r="CJ62" s="157"/>
      <c r="CK62" s="296"/>
      <c r="CL62" s="276"/>
      <c r="CM62" s="157"/>
      <c r="CN62" s="11"/>
      <c r="CO62" s="157"/>
      <c r="CP62" s="12"/>
      <c r="CQ62" s="12"/>
      <c r="CR62" s="11"/>
      <c r="CS62" s="157"/>
      <c r="CT62" s="272"/>
      <c r="CU62" s="283"/>
      <c r="CV62" s="276"/>
      <c r="CW62" s="157"/>
      <c r="CX62" s="276"/>
      <c r="CY62" s="157"/>
      <c r="CZ62" s="276"/>
      <c r="DA62" s="157"/>
      <c r="DC62" s="35"/>
    </row>
    <row r="63" spans="1:107" ht="18" x14ac:dyDescent="0.35">
      <c r="A63" s="122">
        <v>48</v>
      </c>
      <c r="B63" s="122" t="str">
        <f>'Скорая медицинская помощь'!B63</f>
        <v>410106</v>
      </c>
      <c r="C63" s="271" t="str">
        <f>'Скорая медицинская помощь'!C63</f>
        <v>ООО "ЦИЭР "ЭМБРИЛАЙФ" (г. С-Петербург)</v>
      </c>
      <c r="D63" s="357">
        <f>'[1]План 2025'!$F58+'[4]План 2025'!$H58+'[4]План 2025'!$L58</f>
        <v>0</v>
      </c>
      <c r="E63" s="358">
        <f>'[1]План 2025'!$G58+'[4]План 2025'!$I58+'[4]План 2025'!$M58</f>
        <v>0</v>
      </c>
      <c r="F63" s="357">
        <f>'[1]План 2025'!$J58</f>
        <v>0</v>
      </c>
      <c r="G63" s="358">
        <f>'[1]План 2025'!$K58</f>
        <v>0</v>
      </c>
      <c r="H63" s="12">
        <f>'[2]СВОД по МО'!$FA64</f>
        <v>0</v>
      </c>
      <c r="I63" s="12">
        <f>'[2]СВОД по МО'!$FD64</f>
        <v>0</v>
      </c>
      <c r="J63" s="357">
        <f>'[1]План 2025'!$F58+'[1]План 2025'!$H58+'[1]План 2025'!$L58</f>
        <v>0</v>
      </c>
      <c r="K63" s="360">
        <f>'[1]План 2025'!$G58+'[1]План 2025'!$I58+'[1]План 2025'!$M58</f>
        <v>0</v>
      </c>
      <c r="L63" s="357">
        <f>'[1]План 2025'!$J58</f>
        <v>0</v>
      </c>
      <c r="M63" s="358">
        <f>'[1]План 2025'!$K58</f>
        <v>0</v>
      </c>
      <c r="N63" s="355">
        <f t="shared" si="21"/>
        <v>0</v>
      </c>
      <c r="O63" s="356">
        <f t="shared" si="22"/>
        <v>0</v>
      </c>
      <c r="P63" s="313">
        <f t="shared" si="23"/>
        <v>0</v>
      </c>
      <c r="Q63" s="314">
        <f t="shared" si="24"/>
        <v>0</v>
      </c>
      <c r="R63" s="334"/>
      <c r="S63" s="157"/>
      <c r="T63" s="276"/>
      <c r="U63" s="157"/>
      <c r="V63" s="307"/>
      <c r="W63" s="125"/>
      <c r="X63" s="157"/>
      <c r="Y63" s="276"/>
      <c r="Z63" s="157"/>
      <c r="AA63" s="11">
        <f>'[1]План 2025'!$N58+'[1]План 2025'!$P58+'[1]План 2025'!$R58</f>
        <v>0</v>
      </c>
      <c r="AB63" s="157">
        <f>'[1]План 2025'!$O58+'[1]План 2025'!$Q58+'[1]План 2025'!$S58</f>
        <v>0</v>
      </c>
      <c r="AC63" s="12">
        <f>'[2]СВОД по МО'!$FO64</f>
        <v>0</v>
      </c>
      <c r="AD63" s="12">
        <f>'[2]СВОД по МО'!$FR64</f>
        <v>0</v>
      </c>
      <c r="AE63" s="11">
        <f>'[3]План 2025'!$N58+'[3]План 2025'!$P58+'[3]План 2025'!$R58</f>
        <v>0</v>
      </c>
      <c r="AF63" s="157">
        <f>'[3]План 2025'!$O58+'[3]План 2025'!$Q58+'[3]План 2025'!$S58</f>
        <v>0</v>
      </c>
      <c r="AG63" s="272">
        <f t="shared" ref="AG63" si="41">AE63-AA63</f>
        <v>0</v>
      </c>
      <c r="AH63" s="283">
        <f t="shared" ref="AH63" si="42">AF63-AB63</f>
        <v>0</v>
      </c>
      <c r="AI63" s="276"/>
      <c r="AJ63" s="157"/>
      <c r="AK63" s="276"/>
      <c r="AL63" s="157"/>
      <c r="AM63" s="276"/>
      <c r="AN63" s="157"/>
      <c r="AO63" s="276"/>
      <c r="AP63" s="157"/>
      <c r="AQ63" s="11">
        <f>'[1]План 2025'!$T59</f>
        <v>0</v>
      </c>
      <c r="AR63" s="157">
        <f>'[1]План 2025'!$U59</f>
        <v>0</v>
      </c>
      <c r="AS63" s="12">
        <f>'[2]СВОД по МО'!$GA64</f>
        <v>0</v>
      </c>
      <c r="AT63" s="12">
        <f>'[2]СВОД по МО'!$GD64</f>
        <v>0</v>
      </c>
      <c r="AU63" s="11">
        <f>'[3]План 2025'!$T59</f>
        <v>0</v>
      </c>
      <c r="AV63" s="157">
        <f>'[3]План 2025'!$U59</f>
        <v>0</v>
      </c>
      <c r="AW63" s="272">
        <f t="shared" si="25"/>
        <v>0</v>
      </c>
      <c r="AX63" s="283">
        <f t="shared" si="25"/>
        <v>0</v>
      </c>
      <c r="AY63" s="330"/>
      <c r="AZ63" s="331"/>
      <c r="BA63" s="125"/>
      <c r="BB63" s="157"/>
      <c r="BC63" s="125"/>
      <c r="BD63" s="157"/>
      <c r="BE63" s="125"/>
      <c r="BF63" s="157"/>
      <c r="BG63" s="11">
        <f>'[1]План 2025'!$V59</f>
        <v>0</v>
      </c>
      <c r="BH63" s="157">
        <f>'[1]План 2025'!$W59</f>
        <v>0</v>
      </c>
      <c r="BI63" s="12">
        <f>'[2]СВОД по МО'!$GG64</f>
        <v>0</v>
      </c>
      <c r="BJ63" s="12">
        <f>'[2]СВОД по МО'!$GJ64</f>
        <v>0</v>
      </c>
      <c r="BK63" s="11">
        <f>'[3]План 2025'!$V59</f>
        <v>0</v>
      </c>
      <c r="BL63" s="157">
        <f>'[3]План 2025'!$W59</f>
        <v>0</v>
      </c>
      <c r="BM63" s="272">
        <f t="shared" ref="BM63:BM66" si="43">BK63-BG63</f>
        <v>0</v>
      </c>
      <c r="BN63" s="283">
        <f t="shared" ref="BN63:BN66" si="44">BL63-BH63</f>
        <v>0</v>
      </c>
      <c r="BO63" s="338"/>
      <c r="BP63" s="339"/>
      <c r="BQ63" s="125"/>
      <c r="BR63" s="157"/>
      <c r="BS63" s="276"/>
      <c r="BT63" s="157"/>
      <c r="BU63" s="276"/>
      <c r="BV63" s="157"/>
      <c r="BW63" s="11">
        <f>'[1]План 2025'!$X58</f>
        <v>0</v>
      </c>
      <c r="BX63" s="157">
        <f>'[1]План 2025'!$Y58</f>
        <v>0</v>
      </c>
      <c r="BY63" s="12">
        <f>'[2]СВОД по МО'!$GP64</f>
        <v>0</v>
      </c>
      <c r="BZ63" s="12">
        <f>'[2]СВОД по МО'!$GS64</f>
        <v>0</v>
      </c>
      <c r="CA63" s="11">
        <f>'[3]План 2025'!$X58</f>
        <v>0</v>
      </c>
      <c r="CB63" s="157">
        <f>'[3]План 2025'!$Y58</f>
        <v>0</v>
      </c>
      <c r="CC63" s="272">
        <f t="shared" ref="CC63:CC66" si="45">CA63-BW63</f>
        <v>0</v>
      </c>
      <c r="CD63" s="283">
        <f t="shared" ref="CD63:CD66" si="46">CB63-BX63</f>
        <v>0</v>
      </c>
      <c r="CE63" s="276"/>
      <c r="CF63" s="157"/>
      <c r="CG63" s="125"/>
      <c r="CH63" s="157"/>
      <c r="CI63" s="276"/>
      <c r="CJ63" s="157"/>
      <c r="CK63" s="296"/>
      <c r="CL63" s="276"/>
      <c r="CM63" s="157"/>
      <c r="CN63" s="11">
        <f>'[1]План 2025'!$AB58</f>
        <v>0</v>
      </c>
      <c r="CO63" s="157">
        <f>'[1]План 2025'!$AC58</f>
        <v>0</v>
      </c>
      <c r="CP63" s="12">
        <f>'[2]СВОД по МО'!$HA64</f>
        <v>0</v>
      </c>
      <c r="CQ63" s="12">
        <f>'[2]СВОД по МО'!$HD64</f>
        <v>0</v>
      </c>
      <c r="CR63" s="11">
        <f>'[3]План 2025'!$AB58</f>
        <v>0</v>
      </c>
      <c r="CS63" s="157">
        <f>'[3]План 2025'!$AC58</f>
        <v>0</v>
      </c>
      <c r="CT63" s="272">
        <f t="shared" ref="CT63" si="47">CR63-CN63</f>
        <v>0</v>
      </c>
      <c r="CU63" s="283">
        <f t="shared" ref="CU63" si="48">CS63-CO63</f>
        <v>0</v>
      </c>
      <c r="CV63" s="276"/>
      <c r="CW63" s="157"/>
      <c r="CX63" s="276"/>
      <c r="CY63" s="157"/>
      <c r="CZ63" s="276"/>
      <c r="DA63" s="157"/>
      <c r="DC63" s="35"/>
    </row>
    <row r="64" spans="1:107" ht="28.8" x14ac:dyDescent="0.35">
      <c r="A64" s="122">
        <v>49</v>
      </c>
      <c r="B64" s="122" t="str">
        <f>'Скорая медицинская помощь'!B64</f>
        <v>410107</v>
      </c>
      <c r="C64" s="271" t="str">
        <f>'Скорая медицинская помощь'!C64</f>
        <v>ФИЛИАЛ ООО «БМК» В Г. ПЕТРОПАВЛОВСК-КАМЧАТСКИЙ</v>
      </c>
      <c r="D64" s="357">
        <f>'[1]План 2025'!$F59+'[4]План 2025'!$H59+'[4]План 2025'!$L59</f>
        <v>0</v>
      </c>
      <c r="E64" s="358">
        <f>'[1]План 2025'!$G59+'[4]План 2025'!$I59+'[4]План 2025'!$M59</f>
        <v>0</v>
      </c>
      <c r="F64" s="357">
        <f>'[1]План 2025'!$J59</f>
        <v>0</v>
      </c>
      <c r="G64" s="358">
        <f>'[1]План 2025'!$K59</f>
        <v>0</v>
      </c>
      <c r="H64" s="12">
        <f>'[2]СВОД по МО'!$FA65</f>
        <v>0</v>
      </c>
      <c r="I64" s="12">
        <f>'[2]СВОД по МО'!$FD65</f>
        <v>0</v>
      </c>
      <c r="J64" s="357">
        <f>'[1]План 2025'!$F59+'[1]План 2025'!$H59+'[1]План 2025'!$L59</f>
        <v>0</v>
      </c>
      <c r="K64" s="360">
        <f>'[1]План 2025'!$G59+'[1]План 2025'!$I59+'[1]План 2025'!$M59</f>
        <v>0</v>
      </c>
      <c r="L64" s="357">
        <f>'[1]План 2025'!$J59</f>
        <v>0</v>
      </c>
      <c r="M64" s="358">
        <f>'[1]План 2025'!$K59</f>
        <v>0</v>
      </c>
      <c r="N64" s="355">
        <f t="shared" si="21"/>
        <v>0</v>
      </c>
      <c r="O64" s="356">
        <f t="shared" si="22"/>
        <v>0</v>
      </c>
      <c r="P64" s="313">
        <f t="shared" si="23"/>
        <v>0</v>
      </c>
      <c r="Q64" s="314">
        <f t="shared" si="24"/>
        <v>0</v>
      </c>
      <c r="R64" s="334"/>
      <c r="S64" s="157"/>
      <c r="T64" s="276"/>
      <c r="U64" s="157"/>
      <c r="V64" s="307"/>
      <c r="W64" s="125"/>
      <c r="X64" s="157"/>
      <c r="Y64" s="276"/>
      <c r="Z64" s="157"/>
      <c r="AA64" s="11">
        <f>'[1]План 2025'!$N59+'[1]План 2025'!$P59+'[1]План 2025'!$R59</f>
        <v>156</v>
      </c>
      <c r="AB64" s="157">
        <f>'[1]План 2025'!$O59+'[1]План 2025'!$Q59+'[1]План 2025'!$S59</f>
        <v>131.22999999999999</v>
      </c>
      <c r="AC64" s="12">
        <f>'[2]СВОД по МО'!$FO65</f>
        <v>132</v>
      </c>
      <c r="AD64" s="12">
        <f>'[2]СВОД по МО'!$FR65</f>
        <v>111.35888</v>
      </c>
      <c r="AE64" s="11">
        <f>'[3]План 2025'!$N59+'[3]План 2025'!$P59+'[3]План 2025'!$R59</f>
        <v>156</v>
      </c>
      <c r="AF64" s="157">
        <f>'[3]План 2025'!$O59+'[3]План 2025'!$Q59+'[3]План 2025'!$S59</f>
        <v>131.22999999999999</v>
      </c>
      <c r="AG64" s="272">
        <f t="shared" ref="AG64:AH66" si="49">AE64-AA64</f>
        <v>0</v>
      </c>
      <c r="AH64" s="283">
        <f t="shared" si="49"/>
        <v>0</v>
      </c>
      <c r="AI64" s="276"/>
      <c r="AJ64" s="157"/>
      <c r="AK64" s="276"/>
      <c r="AL64" s="157"/>
      <c r="AM64" s="276"/>
      <c r="AN64" s="157"/>
      <c r="AO64" s="276"/>
      <c r="AP64" s="157"/>
      <c r="AQ64" s="11">
        <f>'[1]План 2025'!$T60</f>
        <v>0</v>
      </c>
      <c r="AR64" s="157">
        <f>'[1]План 2025'!$U60</f>
        <v>0</v>
      </c>
      <c r="AS64" s="12">
        <f>'[2]СВОД по МО'!$GA65</f>
        <v>0</v>
      </c>
      <c r="AT64" s="12">
        <f>'[2]СВОД по МО'!$GD65</f>
        <v>0</v>
      </c>
      <c r="AU64" s="11">
        <f>'[3]План 2025'!$T60</f>
        <v>0</v>
      </c>
      <c r="AV64" s="157">
        <f>'[3]План 2025'!$U60</f>
        <v>0</v>
      </c>
      <c r="AW64" s="272">
        <f t="shared" si="25"/>
        <v>0</v>
      </c>
      <c r="AX64" s="283">
        <f t="shared" si="25"/>
        <v>0</v>
      </c>
      <c r="AY64" s="330"/>
      <c r="AZ64" s="331"/>
      <c r="BA64" s="125"/>
      <c r="BB64" s="157"/>
      <c r="BC64" s="125"/>
      <c r="BD64" s="157"/>
      <c r="BE64" s="125"/>
      <c r="BF64" s="157"/>
      <c r="BG64" s="11">
        <f>'[1]План 2025'!$V60</f>
        <v>0</v>
      </c>
      <c r="BH64" s="157">
        <f>'[1]План 2025'!$W60</f>
        <v>0</v>
      </c>
      <c r="BI64" s="12">
        <f>'[2]СВОД по МО'!$GG65</f>
        <v>0</v>
      </c>
      <c r="BJ64" s="12">
        <f>'[2]СВОД по МО'!$GJ65</f>
        <v>0</v>
      </c>
      <c r="BK64" s="11">
        <f>'[3]План 2025'!$V60</f>
        <v>0</v>
      </c>
      <c r="BL64" s="157">
        <f>'[3]План 2025'!$W60</f>
        <v>0</v>
      </c>
      <c r="BM64" s="272">
        <f t="shared" si="43"/>
        <v>0</v>
      </c>
      <c r="BN64" s="283">
        <f t="shared" si="44"/>
        <v>0</v>
      </c>
      <c r="BO64" s="338"/>
      <c r="BP64" s="339"/>
      <c r="BQ64" s="125"/>
      <c r="BR64" s="157"/>
      <c r="BS64" s="276"/>
      <c r="BT64" s="157"/>
      <c r="BU64" s="276"/>
      <c r="BV64" s="157"/>
      <c r="BW64" s="11">
        <f>'[1]План 2025'!$X59</f>
        <v>100</v>
      </c>
      <c r="BX64" s="157">
        <f>'[1]План 2025'!$Y59</f>
        <v>496.52</v>
      </c>
      <c r="BY64" s="12">
        <f>'[2]СВОД по МО'!$GP65</f>
        <v>15</v>
      </c>
      <c r="BZ64" s="12">
        <f>'[2]СВОД по МО'!$GS65</f>
        <v>106.02824000000001</v>
      </c>
      <c r="CA64" s="11">
        <f>'[3]План 2025'!$X59</f>
        <v>100</v>
      </c>
      <c r="CB64" s="157">
        <f>'[3]План 2025'!$Y59</f>
        <v>496.52</v>
      </c>
      <c r="CC64" s="272">
        <f t="shared" si="45"/>
        <v>0</v>
      </c>
      <c r="CD64" s="283">
        <f>CB64-BX64</f>
        <v>0</v>
      </c>
      <c r="CE64" s="276"/>
      <c r="CF64" s="157"/>
      <c r="CG64" s="125"/>
      <c r="CH64" s="157"/>
      <c r="CI64" s="276"/>
      <c r="CJ64" s="157"/>
      <c r="CK64" s="296"/>
      <c r="CL64" s="276"/>
      <c r="CM64" s="157"/>
      <c r="CN64" s="11">
        <f>'[1]План 2025'!$AB59</f>
        <v>0</v>
      </c>
      <c r="CO64" s="157">
        <f>'[1]План 2025'!$AC59</f>
        <v>0</v>
      </c>
      <c r="CP64" s="12">
        <f>'[2]СВОД по МО'!$HA65</f>
        <v>0</v>
      </c>
      <c r="CQ64" s="12">
        <f>'[2]СВОД по МО'!$HD65</f>
        <v>0</v>
      </c>
      <c r="CR64" s="11">
        <f>'[3]План 2025'!$AB59</f>
        <v>0</v>
      </c>
      <c r="CS64" s="157">
        <f>'[3]План 2025'!$AC59</f>
        <v>0</v>
      </c>
      <c r="CT64" s="272">
        <f>CR64-CN64</f>
        <v>0</v>
      </c>
      <c r="CU64" s="283">
        <f>CS64-CO64</f>
        <v>0</v>
      </c>
      <c r="CV64" s="276"/>
      <c r="CW64" s="157"/>
      <c r="CX64" s="276"/>
      <c r="CY64" s="157"/>
      <c r="CZ64" s="276"/>
      <c r="DA64" s="157"/>
      <c r="DC64" s="35"/>
    </row>
    <row r="65" spans="1:107" ht="18" x14ac:dyDescent="0.35">
      <c r="A65" s="122">
        <v>50</v>
      </c>
      <c r="B65" s="122" t="str">
        <f>'Скорая медицинская помощь'!B65</f>
        <v>410112</v>
      </c>
      <c r="C65" s="271" t="str">
        <f>'Скорая медицинская помощь'!C65</f>
        <v>ООО "АФИНА" (г.Хабаровск)</v>
      </c>
      <c r="D65" s="357">
        <f>'[1]План 2025'!$F60+'[4]План 2025'!$H60+'[4]План 2025'!$L60</f>
        <v>0</v>
      </c>
      <c r="E65" s="358">
        <f>'[1]План 2025'!$G60+'[4]План 2025'!$I60+'[4]План 2025'!$M60</f>
        <v>0</v>
      </c>
      <c r="F65" s="357">
        <f>'[1]План 2025'!$J60</f>
        <v>0</v>
      </c>
      <c r="G65" s="358">
        <f>'[1]План 2025'!$K60</f>
        <v>0</v>
      </c>
      <c r="H65" s="12">
        <f>'[2]СВОД по МО'!$FA66</f>
        <v>0</v>
      </c>
      <c r="I65" s="12">
        <f>'[2]СВОД по МО'!$FD66</f>
        <v>0</v>
      </c>
      <c r="J65" s="357">
        <f>'[1]План 2025'!$F60+'[1]План 2025'!$H60+'[1]План 2025'!$L60</f>
        <v>0</v>
      </c>
      <c r="K65" s="360">
        <f>'[1]План 2025'!$G60+'[1]План 2025'!$I60+'[1]План 2025'!$M60</f>
        <v>0</v>
      </c>
      <c r="L65" s="357">
        <f>'[1]План 2025'!$J60</f>
        <v>0</v>
      </c>
      <c r="M65" s="358">
        <f>'[1]План 2025'!$K60</f>
        <v>0</v>
      </c>
      <c r="N65" s="355">
        <f t="shared" si="21"/>
        <v>0</v>
      </c>
      <c r="O65" s="356">
        <f t="shared" si="22"/>
        <v>0</v>
      </c>
      <c r="P65" s="313">
        <f t="shared" si="23"/>
        <v>0</v>
      </c>
      <c r="Q65" s="314">
        <f t="shared" si="24"/>
        <v>0</v>
      </c>
      <c r="R65" s="334"/>
      <c r="S65" s="157"/>
      <c r="T65" s="276"/>
      <c r="U65" s="157"/>
      <c r="V65" s="307"/>
      <c r="W65" s="125"/>
      <c r="X65" s="157"/>
      <c r="Y65" s="276"/>
      <c r="Z65" s="157"/>
      <c r="AA65" s="11">
        <f>'[1]План 2025'!$N60+'[1]План 2025'!$P60+'[1]План 2025'!$R60</f>
        <v>0</v>
      </c>
      <c r="AB65" s="157">
        <f>'[1]План 2025'!$O60+'[1]План 2025'!$Q60+'[1]План 2025'!$S60</f>
        <v>0</v>
      </c>
      <c r="AC65" s="12">
        <f>'[2]СВОД по МО'!$FO66</f>
        <v>0</v>
      </c>
      <c r="AD65" s="12">
        <f>'[2]СВОД по МО'!$FR66</f>
        <v>0</v>
      </c>
      <c r="AE65" s="11">
        <f>'[3]План 2025'!$N60+'[3]План 2025'!$P60+'[3]План 2025'!$R60</f>
        <v>0</v>
      </c>
      <c r="AF65" s="157">
        <f>'[3]План 2025'!$O60+'[3]План 2025'!$Q60+'[3]План 2025'!$S60</f>
        <v>0</v>
      </c>
      <c r="AG65" s="272">
        <f t="shared" si="49"/>
        <v>0</v>
      </c>
      <c r="AH65" s="283">
        <f t="shared" si="49"/>
        <v>0</v>
      </c>
      <c r="AI65" s="276"/>
      <c r="AJ65" s="157"/>
      <c r="AK65" s="276"/>
      <c r="AL65" s="157"/>
      <c r="AM65" s="276"/>
      <c r="AN65" s="157"/>
      <c r="AO65" s="276"/>
      <c r="AP65" s="157"/>
      <c r="AQ65" s="11">
        <f>'[1]План 2025'!$T61</f>
        <v>0</v>
      </c>
      <c r="AR65" s="157">
        <f>'[1]План 2025'!$U61</f>
        <v>0</v>
      </c>
      <c r="AS65" s="12">
        <f>'[2]СВОД по МО'!$GA66</f>
        <v>0</v>
      </c>
      <c r="AT65" s="12">
        <f>'[2]СВОД по МО'!$GD66</f>
        <v>0</v>
      </c>
      <c r="AU65" s="11">
        <f>'[3]План 2025'!$T61</f>
        <v>0</v>
      </c>
      <c r="AV65" s="157">
        <f>'[3]План 2025'!$U61</f>
        <v>0</v>
      </c>
      <c r="AW65" s="272">
        <f t="shared" si="25"/>
        <v>0</v>
      </c>
      <c r="AX65" s="283">
        <f t="shared" si="25"/>
        <v>0</v>
      </c>
      <c r="AY65" s="330"/>
      <c r="AZ65" s="331"/>
      <c r="BA65" s="125"/>
      <c r="BB65" s="157"/>
      <c r="BC65" s="125"/>
      <c r="BD65" s="157"/>
      <c r="BE65" s="125"/>
      <c r="BF65" s="157"/>
      <c r="BG65" s="11">
        <f>'[1]План 2025'!$V61</f>
        <v>0</v>
      </c>
      <c r="BH65" s="157">
        <f>'[1]План 2025'!$W61</f>
        <v>0</v>
      </c>
      <c r="BI65" s="12">
        <f>'[2]СВОД по МО'!$GG66</f>
        <v>0</v>
      </c>
      <c r="BJ65" s="12">
        <f>'[2]СВОД по МО'!$GJ66</f>
        <v>0</v>
      </c>
      <c r="BK65" s="11">
        <f>'[3]План 2025'!$V61</f>
        <v>0</v>
      </c>
      <c r="BL65" s="157">
        <f>'[3]План 2025'!$W61</f>
        <v>0</v>
      </c>
      <c r="BM65" s="272">
        <f t="shared" si="43"/>
        <v>0</v>
      </c>
      <c r="BN65" s="283">
        <f t="shared" si="44"/>
        <v>0</v>
      </c>
      <c r="BO65" s="338"/>
      <c r="BP65" s="339"/>
      <c r="BQ65" s="125"/>
      <c r="BR65" s="157"/>
      <c r="BS65" s="276"/>
      <c r="BT65" s="157"/>
      <c r="BU65" s="276"/>
      <c r="BV65" s="157"/>
      <c r="BW65" s="11">
        <f>'[1]План 2025'!$X60</f>
        <v>0</v>
      </c>
      <c r="BX65" s="157">
        <f>'[1]План 2025'!$Y60</f>
        <v>0</v>
      </c>
      <c r="BY65" s="12">
        <f>'[2]СВОД по МО'!$GP66</f>
        <v>0</v>
      </c>
      <c r="BZ65" s="12">
        <f>'[2]СВОД по МО'!$GS66</f>
        <v>0</v>
      </c>
      <c r="CA65" s="11">
        <f>'[3]План 2025'!$X60</f>
        <v>0</v>
      </c>
      <c r="CB65" s="157">
        <f>'[3]План 2025'!$Y60</f>
        <v>0</v>
      </c>
      <c r="CC65" s="272">
        <f t="shared" si="45"/>
        <v>0</v>
      </c>
      <c r="CD65" s="283">
        <f t="shared" si="46"/>
        <v>0</v>
      </c>
      <c r="CE65" s="276"/>
      <c r="CF65" s="157"/>
      <c r="CG65" s="125"/>
      <c r="CH65" s="157"/>
      <c r="CI65" s="276"/>
      <c r="CJ65" s="157"/>
      <c r="CK65" s="296"/>
      <c r="CL65" s="276"/>
      <c r="CM65" s="157"/>
      <c r="CN65" s="11">
        <f>'[1]План 2025'!$AB60</f>
        <v>0</v>
      </c>
      <c r="CO65" s="157">
        <f>'[1]План 2025'!$AC60</f>
        <v>0</v>
      </c>
      <c r="CP65" s="12">
        <f>'[2]СВОД по МО'!$HA66</f>
        <v>0</v>
      </c>
      <c r="CQ65" s="12">
        <f>'[2]СВОД по МО'!$HD66</f>
        <v>0</v>
      </c>
      <c r="CR65" s="11">
        <f>'[3]План 2025'!$AB60</f>
        <v>0</v>
      </c>
      <c r="CS65" s="157">
        <f>'[3]План 2025'!$AC60</f>
        <v>0</v>
      </c>
      <c r="CT65" s="272">
        <f t="shared" ref="CT65:CT66" si="50">CR65-CN65</f>
        <v>0</v>
      </c>
      <c r="CU65" s="283">
        <f t="shared" ref="CU65:CU66" si="51">CS65-CO65</f>
        <v>0</v>
      </c>
      <c r="CV65" s="276"/>
      <c r="CW65" s="157"/>
      <c r="CX65" s="276"/>
      <c r="CY65" s="157"/>
      <c r="CZ65" s="276"/>
      <c r="DA65" s="157"/>
      <c r="DC65" s="35"/>
    </row>
    <row r="66" spans="1:107" ht="28.8" x14ac:dyDescent="0.35">
      <c r="A66" s="122">
        <v>51</v>
      </c>
      <c r="B66" s="122" t="str">
        <f>'Скорая медицинская помощь'!B66</f>
        <v>410114</v>
      </c>
      <c r="C66" s="271" t="str">
        <f>'Скорая медицинская помощь'!C66</f>
        <v>КГАУ СЗ "МНОГОПРОФИЛЬНЫЙ ЦЕНТР РЕАБИЛИТАЦИИ"; КГАУ СЗ "МЦР"</v>
      </c>
      <c r="D66" s="357">
        <f>'[1]План 2025'!$F61+'[4]План 2025'!$H61+'[4]План 2025'!$L61</f>
        <v>0</v>
      </c>
      <c r="E66" s="358">
        <f>'[1]План 2025'!$G61+'[4]План 2025'!$I61+'[4]План 2025'!$M61</f>
        <v>0</v>
      </c>
      <c r="F66" s="357">
        <f>'[1]План 2025'!$J61</f>
        <v>0</v>
      </c>
      <c r="G66" s="358">
        <f>'[1]План 2025'!$K61</f>
        <v>0</v>
      </c>
      <c r="H66" s="12">
        <f>'[2]СВОД по МО'!$FA67</f>
        <v>0</v>
      </c>
      <c r="I66" s="12">
        <f>'[2]СВОД по МО'!$FD67</f>
        <v>0</v>
      </c>
      <c r="J66" s="357">
        <f>'[1]План 2025'!$F61+'[1]План 2025'!$H61+'[1]План 2025'!$L61</f>
        <v>0</v>
      </c>
      <c r="K66" s="360">
        <f>'[1]План 2025'!$G61+'[1]План 2025'!$I61+'[1]План 2025'!$M61</f>
        <v>0</v>
      </c>
      <c r="L66" s="357">
        <f>'[1]План 2025'!$J61</f>
        <v>0</v>
      </c>
      <c r="M66" s="358">
        <f>'[1]План 2025'!$K61</f>
        <v>0</v>
      </c>
      <c r="N66" s="355">
        <f t="shared" si="21"/>
        <v>0</v>
      </c>
      <c r="O66" s="356">
        <f t="shared" si="22"/>
        <v>0</v>
      </c>
      <c r="P66" s="313">
        <f t="shared" si="23"/>
        <v>0</v>
      </c>
      <c r="Q66" s="314">
        <f t="shared" si="24"/>
        <v>0</v>
      </c>
      <c r="R66" s="334"/>
      <c r="S66" s="157"/>
      <c r="T66" s="276"/>
      <c r="U66" s="157"/>
      <c r="V66" s="307"/>
      <c r="W66" s="125"/>
      <c r="X66" s="157"/>
      <c r="Y66" s="276"/>
      <c r="Z66" s="157"/>
      <c r="AA66" s="11">
        <f>'[1]План 2025'!$N61+'[1]План 2025'!$P61+'[1]План 2025'!$R61</f>
        <v>0</v>
      </c>
      <c r="AB66" s="157">
        <f>'[1]План 2025'!$O61+'[1]План 2025'!$Q61+'[1]План 2025'!$S61</f>
        <v>0</v>
      </c>
      <c r="AC66" s="12">
        <f>'[2]СВОД по МО'!$FO67</f>
        <v>0</v>
      </c>
      <c r="AD66" s="12">
        <f>'[2]СВОД по МО'!$FR67</f>
        <v>0</v>
      </c>
      <c r="AE66" s="11">
        <f>'[3]План 2025'!$N61+'[3]План 2025'!$P61+'[3]План 2025'!$R61</f>
        <v>0</v>
      </c>
      <c r="AF66" s="157">
        <f>'[3]План 2025'!$O61+'[3]План 2025'!$Q61+'[3]План 2025'!$S61</f>
        <v>0</v>
      </c>
      <c r="AG66" s="272">
        <f t="shared" si="49"/>
        <v>0</v>
      </c>
      <c r="AH66" s="283">
        <f t="shared" si="49"/>
        <v>0</v>
      </c>
      <c r="AI66" s="276"/>
      <c r="AJ66" s="157"/>
      <c r="AK66" s="276"/>
      <c r="AL66" s="157"/>
      <c r="AM66" s="276"/>
      <c r="AN66" s="157"/>
      <c r="AO66" s="276"/>
      <c r="AP66" s="157"/>
      <c r="AQ66" s="11">
        <f>'[1]План 2025'!$T62</f>
        <v>0</v>
      </c>
      <c r="AR66" s="157">
        <f>'[1]План 2025'!$U62</f>
        <v>0</v>
      </c>
      <c r="AS66" s="12">
        <f>'[2]СВОД по МО'!$GA67</f>
        <v>0</v>
      </c>
      <c r="AT66" s="12">
        <f>'[2]СВОД по МО'!$GD67</f>
        <v>0</v>
      </c>
      <c r="AU66" s="11">
        <f>'[3]План 2025'!$T62</f>
        <v>0</v>
      </c>
      <c r="AV66" s="157">
        <f>'[3]План 2025'!$U62</f>
        <v>0</v>
      </c>
      <c r="AW66" s="272">
        <f t="shared" si="25"/>
        <v>0</v>
      </c>
      <c r="AX66" s="283">
        <f t="shared" si="25"/>
        <v>0</v>
      </c>
      <c r="AY66" s="330"/>
      <c r="AZ66" s="331"/>
      <c r="BA66" s="125"/>
      <c r="BB66" s="157"/>
      <c r="BC66" s="125"/>
      <c r="BD66" s="157"/>
      <c r="BE66" s="125"/>
      <c r="BF66" s="157"/>
      <c r="BG66" s="11">
        <f>'[1]План 2025'!$V62</f>
        <v>0</v>
      </c>
      <c r="BH66" s="157">
        <f>'[1]План 2025'!$W62</f>
        <v>0</v>
      </c>
      <c r="BI66" s="12">
        <f>'[2]СВОД по МО'!$GG67</f>
        <v>0</v>
      </c>
      <c r="BJ66" s="12">
        <f>'[2]СВОД по МО'!$GJ67</f>
        <v>0</v>
      </c>
      <c r="BK66" s="11">
        <f>'[3]План 2025'!$V62</f>
        <v>0</v>
      </c>
      <c r="BL66" s="157">
        <f>'[3]План 2025'!$W62</f>
        <v>0</v>
      </c>
      <c r="BM66" s="272">
        <f t="shared" si="43"/>
        <v>0</v>
      </c>
      <c r="BN66" s="283">
        <f t="shared" si="44"/>
        <v>0</v>
      </c>
      <c r="BO66" s="338"/>
      <c r="BP66" s="339"/>
      <c r="BQ66" s="125"/>
      <c r="BR66" s="157"/>
      <c r="BS66" s="276"/>
      <c r="BT66" s="157"/>
      <c r="BU66" s="276"/>
      <c r="BV66" s="157"/>
      <c r="BW66" s="11">
        <f>'[1]План 2025'!$X61</f>
        <v>70</v>
      </c>
      <c r="BX66" s="157">
        <f>'[1]План 2025'!$Y61</f>
        <v>4660.76</v>
      </c>
      <c r="BY66" s="12">
        <f>'[2]СВОД по МО'!$GP67</f>
        <v>0</v>
      </c>
      <c r="BZ66" s="12">
        <f>'[2]СВОД по МО'!$GS67</f>
        <v>0</v>
      </c>
      <c r="CA66" s="11">
        <f>'[3]План 2025'!$X61</f>
        <v>70</v>
      </c>
      <c r="CB66" s="157">
        <f>'[3]План 2025'!$Y61</f>
        <v>4660.76</v>
      </c>
      <c r="CC66" s="272">
        <f t="shared" si="45"/>
        <v>0</v>
      </c>
      <c r="CD66" s="283">
        <f t="shared" si="46"/>
        <v>0</v>
      </c>
      <c r="CE66" s="276"/>
      <c r="CF66" s="157"/>
      <c r="CG66" s="125"/>
      <c r="CH66" s="157"/>
      <c r="CI66" s="276"/>
      <c r="CJ66" s="157"/>
      <c r="CK66" s="296"/>
      <c r="CL66" s="276"/>
      <c r="CM66" s="157"/>
      <c r="CN66" s="11">
        <f>'[1]План 2025'!$AB61</f>
        <v>0</v>
      </c>
      <c r="CO66" s="157">
        <f>'[1]План 2025'!$AC61</f>
        <v>0</v>
      </c>
      <c r="CP66" s="12">
        <f>'[2]СВОД по МО'!$HA67</f>
        <v>0</v>
      </c>
      <c r="CQ66" s="12">
        <f>'[2]СВОД по МО'!$HD67</f>
        <v>0</v>
      </c>
      <c r="CR66" s="11">
        <f>'[3]План 2025'!$AB61</f>
        <v>0</v>
      </c>
      <c r="CS66" s="157">
        <f>'[3]План 2025'!$AC61</f>
        <v>0</v>
      </c>
      <c r="CT66" s="272">
        <f t="shared" si="50"/>
        <v>0</v>
      </c>
      <c r="CU66" s="283">
        <f t="shared" si="51"/>
        <v>0</v>
      </c>
      <c r="CV66" s="276"/>
      <c r="CW66" s="157"/>
      <c r="CX66" s="276"/>
      <c r="CY66" s="157"/>
      <c r="CZ66" s="276"/>
      <c r="DA66" s="157"/>
      <c r="DC66" s="35"/>
    </row>
    <row r="67" spans="1:107" ht="18" hidden="1" x14ac:dyDescent="0.35">
      <c r="A67" s="122"/>
      <c r="B67" s="122" t="str">
        <f>'Скорая медицинская помощь'!B67</f>
        <v>410115</v>
      </c>
      <c r="C67" s="372" t="str">
        <f>'Скорая медицинская помощь'!C67</f>
        <v>ООО "СИБИРСКИЙ ЦЕНТР ЯДЕРНОЙ МЕДИЦИНЫ"  (г.Новосибирск)</v>
      </c>
      <c r="D67" s="357"/>
      <c r="E67" s="358"/>
      <c r="F67" s="357"/>
      <c r="G67" s="358"/>
      <c r="H67" s="12">
        <f>'[2]СВОД по МО'!$FA68</f>
        <v>0</v>
      </c>
      <c r="I67" s="12">
        <f>'[2]СВОД по МО'!$FD68</f>
        <v>0</v>
      </c>
      <c r="J67" s="357"/>
      <c r="K67" s="360"/>
      <c r="L67" s="357"/>
      <c r="M67" s="358"/>
      <c r="N67" s="355"/>
      <c r="O67" s="356"/>
      <c r="P67" s="313"/>
      <c r="Q67" s="314"/>
      <c r="R67" s="334"/>
      <c r="S67" s="157"/>
      <c r="T67" s="276"/>
      <c r="U67" s="157"/>
      <c r="V67" s="307"/>
      <c r="W67" s="125"/>
      <c r="X67" s="157"/>
      <c r="Y67" s="276"/>
      <c r="Z67" s="157"/>
      <c r="AA67" s="11"/>
      <c r="AB67" s="157"/>
      <c r="AC67" s="12">
        <f>'[2]СВОД по МО'!$FO68</f>
        <v>0</v>
      </c>
      <c r="AD67" s="12">
        <f>'[2]СВОД по МО'!$FR68</f>
        <v>0</v>
      </c>
      <c r="AE67" s="11"/>
      <c r="AF67" s="157"/>
      <c r="AG67" s="272"/>
      <c r="AH67" s="283"/>
      <c r="AI67" s="276"/>
      <c r="AJ67" s="157"/>
      <c r="AK67" s="276"/>
      <c r="AL67" s="157"/>
      <c r="AM67" s="276"/>
      <c r="AN67" s="157"/>
      <c r="AO67" s="276"/>
      <c r="AP67" s="157"/>
      <c r="AQ67" s="11"/>
      <c r="AR67" s="157"/>
      <c r="AS67" s="12">
        <f>'[2]СВОД по МО'!$GA68</f>
        <v>0</v>
      </c>
      <c r="AT67" s="12">
        <f>'[2]СВОД по МО'!$GD68</f>
        <v>0</v>
      </c>
      <c r="AU67" s="11"/>
      <c r="AV67" s="157"/>
      <c r="AW67" s="272"/>
      <c r="AX67" s="283"/>
      <c r="AY67" s="330"/>
      <c r="AZ67" s="331"/>
      <c r="BA67" s="125"/>
      <c r="BB67" s="157"/>
      <c r="BC67" s="125"/>
      <c r="BD67" s="157"/>
      <c r="BE67" s="125"/>
      <c r="BF67" s="157"/>
      <c r="BG67" s="11"/>
      <c r="BH67" s="157"/>
      <c r="BI67" s="12">
        <f>'[2]СВОД по МО'!$GG68</f>
        <v>0</v>
      </c>
      <c r="BJ67" s="12">
        <f>'[2]СВОД по МО'!$GJ68</f>
        <v>0</v>
      </c>
      <c r="BK67" s="11"/>
      <c r="BL67" s="157"/>
      <c r="BM67" s="272"/>
      <c r="BN67" s="283"/>
      <c r="BO67" s="338"/>
      <c r="BP67" s="339"/>
      <c r="BQ67" s="125"/>
      <c r="BR67" s="157"/>
      <c r="BS67" s="276"/>
      <c r="BT67" s="157"/>
      <c r="BU67" s="276"/>
      <c r="BV67" s="157"/>
      <c r="BW67" s="11">
        <f>'[1]План 2025'!$X62</f>
        <v>0</v>
      </c>
      <c r="BX67" s="157">
        <f>'[1]План 2025'!$Y62</f>
        <v>0</v>
      </c>
      <c r="BY67" s="12">
        <f>'[2]СВОД по МО'!$GP68</f>
        <v>0</v>
      </c>
      <c r="BZ67" s="12">
        <f>'[2]СВОД по МО'!$GS68</f>
        <v>0</v>
      </c>
      <c r="CA67" s="11">
        <f>'[3]План 2025'!$X62</f>
        <v>0</v>
      </c>
      <c r="CB67" s="157">
        <f>'[3]План 2025'!$Y62</f>
        <v>0</v>
      </c>
      <c r="CC67" s="272"/>
      <c r="CD67" s="283"/>
      <c r="CE67" s="276"/>
      <c r="CF67" s="157"/>
      <c r="CG67" s="125"/>
      <c r="CH67" s="157"/>
      <c r="CI67" s="276"/>
      <c r="CJ67" s="157"/>
      <c r="CK67" s="296"/>
      <c r="CL67" s="276"/>
      <c r="CM67" s="157"/>
      <c r="CN67" s="11"/>
      <c r="CO67" s="157"/>
      <c r="CP67" s="12">
        <f>'[2]СВОД по МО'!$HA68</f>
        <v>0</v>
      </c>
      <c r="CQ67" s="12">
        <f>'[2]СВОД по МО'!$HD68</f>
        <v>0</v>
      </c>
      <c r="CR67" s="11"/>
      <c r="CS67" s="157"/>
      <c r="CT67" s="272"/>
      <c r="CU67" s="283"/>
      <c r="CV67" s="276"/>
      <c r="CW67" s="157"/>
      <c r="CX67" s="276"/>
      <c r="CY67" s="157"/>
      <c r="CZ67" s="276"/>
      <c r="DA67" s="157"/>
      <c r="DC67" s="35"/>
    </row>
    <row r="68" spans="1:107" ht="18" x14ac:dyDescent="0.35">
      <c r="A68" s="122">
        <v>52</v>
      </c>
      <c r="B68" s="122" t="str">
        <f>'Скорая медицинская помощь'!B68</f>
        <v>410116</v>
      </c>
      <c r="C68" s="270" t="str">
        <f>'Скорая медицинская помощь'!C68</f>
        <v>ФИЦ ФТМ (г.Новосибирск)</v>
      </c>
      <c r="D68" s="357">
        <f>'[1]План 2025'!$F63+'[4]План 2025'!$H63+'[4]План 2025'!$L63</f>
        <v>0</v>
      </c>
      <c r="E68" s="358">
        <f>'[1]План 2025'!$G63+'[4]План 2025'!$I63+'[4]План 2025'!$M63</f>
        <v>0</v>
      </c>
      <c r="F68" s="357">
        <f>'[1]План 2025'!$J63</f>
        <v>0</v>
      </c>
      <c r="G68" s="358">
        <f>'[1]План 2025'!$K63</f>
        <v>0</v>
      </c>
      <c r="H68" s="12">
        <f>'[2]СВОД по МО'!$FA69</f>
        <v>0</v>
      </c>
      <c r="I68" s="12">
        <f>'[2]СВОД по МО'!$FD69</f>
        <v>0</v>
      </c>
      <c r="J68" s="357">
        <f>'[1]План 2025'!$F63+'[1]План 2025'!$H63+'[1]План 2025'!$L63</f>
        <v>0</v>
      </c>
      <c r="K68" s="360">
        <f>'[1]План 2025'!$G63+'[1]План 2025'!$I63+'[1]План 2025'!$M63</f>
        <v>0</v>
      </c>
      <c r="L68" s="357">
        <f>'[1]План 2025'!$J63</f>
        <v>0</v>
      </c>
      <c r="M68" s="358">
        <f>'[1]План 2025'!$K63</f>
        <v>0</v>
      </c>
      <c r="N68" s="355"/>
      <c r="O68" s="356"/>
      <c r="P68" s="313"/>
      <c r="Q68" s="314"/>
      <c r="R68" s="330"/>
      <c r="S68" s="157"/>
      <c r="T68" s="276"/>
      <c r="U68" s="157"/>
      <c r="V68" s="307"/>
      <c r="W68" s="125"/>
      <c r="X68" s="157"/>
      <c r="Y68" s="276"/>
      <c r="Z68" s="157"/>
      <c r="AA68" s="11">
        <f>'[1]План 2025'!$N63+'[1]План 2025'!$P63+'[1]План 2025'!$R63</f>
        <v>0</v>
      </c>
      <c r="AB68" s="157">
        <f>'[1]План 2025'!$O63+'[1]План 2025'!$Q63+'[1]План 2025'!$S63</f>
        <v>0</v>
      </c>
      <c r="AC68" s="12">
        <f>'[2]СВОД по МО'!$FO69</f>
        <v>0</v>
      </c>
      <c r="AD68" s="12">
        <f>'[2]СВОД по МО'!$FR69</f>
        <v>0</v>
      </c>
      <c r="AE68" s="11">
        <f>'[3]План 2025'!$N63+'[3]План 2025'!$P63+'[3]План 2025'!$R63</f>
        <v>0</v>
      </c>
      <c r="AF68" s="157">
        <f>'[3]План 2025'!$O63+'[3]План 2025'!$Q63+'[3]План 2025'!$S63</f>
        <v>0</v>
      </c>
      <c r="AG68" s="272"/>
      <c r="AH68" s="283"/>
      <c r="AI68" s="276"/>
      <c r="AJ68" s="157"/>
      <c r="AK68" s="276"/>
      <c r="AL68" s="157"/>
      <c r="AM68" s="276"/>
      <c r="AN68" s="157"/>
      <c r="AO68" s="276"/>
      <c r="AP68" s="157"/>
      <c r="AQ68" s="11"/>
      <c r="AR68" s="157"/>
      <c r="AS68" s="12">
        <f>'[2]СВОД по МО'!$GA69</f>
        <v>0</v>
      </c>
      <c r="AT68" s="12">
        <f>'[2]СВОД по МО'!$GD69</f>
        <v>0</v>
      </c>
      <c r="AU68" s="11"/>
      <c r="AV68" s="157"/>
      <c r="AW68" s="272"/>
      <c r="AX68" s="283"/>
      <c r="AY68" s="330"/>
      <c r="AZ68" s="331"/>
      <c r="BA68" s="125"/>
      <c r="BB68" s="157"/>
      <c r="BC68" s="125"/>
      <c r="BD68" s="157"/>
      <c r="BE68" s="125"/>
      <c r="BF68" s="157"/>
      <c r="BG68" s="11"/>
      <c r="BH68" s="157"/>
      <c r="BI68" s="12">
        <f>'[2]СВОД по МО'!$GG69</f>
        <v>0</v>
      </c>
      <c r="BJ68" s="12">
        <f>'[2]СВОД по МО'!$GJ69</f>
        <v>0</v>
      </c>
      <c r="BK68" s="11"/>
      <c r="BL68" s="157"/>
      <c r="BM68" s="272"/>
      <c r="BN68" s="283"/>
      <c r="BO68" s="338"/>
      <c r="BP68" s="339"/>
      <c r="BQ68" s="125"/>
      <c r="BR68" s="157"/>
      <c r="BS68" s="276"/>
      <c r="BT68" s="157"/>
      <c r="BU68" s="276"/>
      <c r="BV68" s="157"/>
      <c r="BW68" s="11">
        <f>'[1]План 2025'!$X63</f>
        <v>0</v>
      </c>
      <c r="BX68" s="157">
        <f>'[1]План 2025'!$Y63</f>
        <v>0</v>
      </c>
      <c r="BY68" s="12">
        <f>'[2]СВОД по МО'!$GP69</f>
        <v>0</v>
      </c>
      <c r="BZ68" s="12">
        <f>'[2]СВОД по МО'!$GS69</f>
        <v>0</v>
      </c>
      <c r="CA68" s="11">
        <f>'[3]План 2025'!$X63</f>
        <v>0</v>
      </c>
      <c r="CB68" s="157">
        <f>'[3]План 2025'!$Y63</f>
        <v>0</v>
      </c>
      <c r="CC68" s="272"/>
      <c r="CD68" s="283"/>
      <c r="CE68" s="276"/>
      <c r="CF68" s="157"/>
      <c r="CG68" s="125"/>
      <c r="CH68" s="157"/>
      <c r="CI68" s="276"/>
      <c r="CJ68" s="157"/>
      <c r="CK68" s="296"/>
      <c r="CL68" s="276"/>
      <c r="CM68" s="157"/>
      <c r="CN68" s="11">
        <f>'[1]План 2025'!$AB63</f>
        <v>150</v>
      </c>
      <c r="CO68" s="157">
        <f>'[1]План 2025'!$AC63</f>
        <v>1603.98</v>
      </c>
      <c r="CP68" s="12">
        <f>'[2]СВОД по МО'!$HA69</f>
        <v>0</v>
      </c>
      <c r="CQ68" s="12">
        <f>'[2]СВОД по МО'!$HD69</f>
        <v>0</v>
      </c>
      <c r="CR68" s="11">
        <f>'[3]План 2025'!$AB63</f>
        <v>150</v>
      </c>
      <c r="CS68" s="157">
        <f>'[3]План 2025'!$AC63</f>
        <v>1603.98</v>
      </c>
      <c r="CT68" s="272"/>
      <c r="CU68" s="283"/>
      <c r="CV68" s="276"/>
      <c r="CW68" s="157"/>
      <c r="CX68" s="276"/>
      <c r="CY68" s="157"/>
      <c r="CZ68" s="276"/>
      <c r="DA68" s="157"/>
      <c r="DC68" s="35"/>
    </row>
    <row r="69" spans="1:107" ht="18" x14ac:dyDescent="0.35">
      <c r="A69" s="122"/>
      <c r="B69" s="122"/>
      <c r="C69" s="270"/>
      <c r="D69" s="357"/>
      <c r="E69" s="358"/>
      <c r="F69" s="357"/>
      <c r="G69" s="358"/>
      <c r="H69" s="359"/>
      <c r="I69" s="359"/>
      <c r="J69" s="357"/>
      <c r="K69" s="360"/>
      <c r="L69" s="357"/>
      <c r="M69" s="358"/>
      <c r="N69" s="355"/>
      <c r="O69" s="356"/>
      <c r="P69" s="313"/>
      <c r="Q69" s="314"/>
      <c r="R69" s="330"/>
      <c r="S69" s="157"/>
      <c r="T69" s="276"/>
      <c r="U69" s="157"/>
      <c r="V69" s="307"/>
      <c r="W69" s="125"/>
      <c r="X69" s="157"/>
      <c r="Y69" s="276"/>
      <c r="Z69" s="157"/>
      <c r="AA69" s="11"/>
      <c r="AB69" s="157"/>
      <c r="AC69" s="12"/>
      <c r="AD69" s="12"/>
      <c r="AE69" s="11"/>
      <c r="AF69" s="157"/>
      <c r="AG69" s="272"/>
      <c r="AH69" s="283"/>
      <c r="AI69" s="276"/>
      <c r="AJ69" s="157"/>
      <c r="AK69" s="276"/>
      <c r="AL69" s="157"/>
      <c r="AM69" s="276"/>
      <c r="AN69" s="157"/>
      <c r="AO69" s="276"/>
      <c r="AP69" s="157"/>
      <c r="AQ69" s="11"/>
      <c r="AR69" s="157"/>
      <c r="AS69" s="12"/>
      <c r="AT69" s="12"/>
      <c r="AU69" s="11"/>
      <c r="AV69" s="157"/>
      <c r="AW69" s="272"/>
      <c r="AX69" s="283"/>
      <c r="AY69" s="330"/>
      <c r="AZ69" s="331"/>
      <c r="BA69" s="125"/>
      <c r="BB69" s="157"/>
      <c r="BC69" s="125"/>
      <c r="BD69" s="157"/>
      <c r="BE69" s="125"/>
      <c r="BF69" s="157"/>
      <c r="BG69" s="11"/>
      <c r="BH69" s="157"/>
      <c r="BI69" s="12"/>
      <c r="BJ69" s="12"/>
      <c r="BK69" s="11"/>
      <c r="BL69" s="157"/>
      <c r="BM69" s="272"/>
      <c r="BN69" s="283"/>
      <c r="BO69" s="338"/>
      <c r="BP69" s="339"/>
      <c r="BQ69" s="125"/>
      <c r="BR69" s="157"/>
      <c r="BS69" s="276"/>
      <c r="BT69" s="157"/>
      <c r="BU69" s="276"/>
      <c r="BV69" s="157"/>
      <c r="BW69" s="11"/>
      <c r="BX69" s="157"/>
      <c r="BY69" s="12"/>
      <c r="BZ69" s="146"/>
      <c r="CA69" s="11"/>
      <c r="CB69" s="157"/>
      <c r="CC69" s="272"/>
      <c r="CD69" s="283"/>
      <c r="CE69" s="276"/>
      <c r="CF69" s="157"/>
      <c r="CG69" s="125"/>
      <c r="CH69" s="157"/>
      <c r="CI69" s="276"/>
      <c r="CJ69" s="157"/>
      <c r="CK69" s="296"/>
      <c r="CL69" s="276"/>
      <c r="CM69" s="157"/>
      <c r="CN69" s="11"/>
      <c r="CO69" s="157"/>
      <c r="CP69" s="12"/>
      <c r="CQ69" s="12"/>
      <c r="CR69" s="11"/>
      <c r="CS69" s="157"/>
      <c r="CT69" s="272"/>
      <c r="CU69" s="283"/>
      <c r="CV69" s="276"/>
      <c r="CW69" s="157"/>
      <c r="CX69" s="276"/>
      <c r="CY69" s="157"/>
      <c r="CZ69" s="276"/>
      <c r="DA69" s="157"/>
      <c r="DC69" s="35"/>
    </row>
    <row r="70" spans="1:107" ht="18" x14ac:dyDescent="0.35">
      <c r="A70" s="122"/>
      <c r="B70" s="122"/>
      <c r="C70" s="270"/>
      <c r="D70" s="357"/>
      <c r="E70" s="358"/>
      <c r="F70" s="357"/>
      <c r="G70" s="358"/>
      <c r="H70" s="359"/>
      <c r="I70" s="359"/>
      <c r="J70" s="357"/>
      <c r="K70" s="360"/>
      <c r="L70" s="357"/>
      <c r="M70" s="358"/>
      <c r="N70" s="355"/>
      <c r="O70" s="356"/>
      <c r="P70" s="313"/>
      <c r="Q70" s="314"/>
      <c r="R70" s="276"/>
      <c r="S70" s="157"/>
      <c r="T70" s="276"/>
      <c r="U70" s="157"/>
      <c r="V70" s="307"/>
      <c r="W70" s="125"/>
      <c r="X70" s="157"/>
      <c r="Y70" s="276"/>
      <c r="Z70" s="157"/>
      <c r="AA70" s="11"/>
      <c r="AB70" s="157"/>
      <c r="AC70" s="12"/>
      <c r="AD70" s="12"/>
      <c r="AE70" s="11"/>
      <c r="AF70" s="157"/>
      <c r="AG70" s="272"/>
      <c r="AH70" s="283"/>
      <c r="AI70" s="276"/>
      <c r="AJ70" s="157"/>
      <c r="AK70" s="276"/>
      <c r="AL70" s="157"/>
      <c r="AM70" s="276"/>
      <c r="AN70" s="157"/>
      <c r="AO70" s="276"/>
      <c r="AP70" s="157"/>
      <c r="AQ70" s="11"/>
      <c r="AR70" s="157"/>
      <c r="AS70" s="12"/>
      <c r="AT70" s="12"/>
      <c r="AU70" s="11"/>
      <c r="AV70" s="157"/>
      <c r="AW70" s="272"/>
      <c r="AX70" s="283"/>
      <c r="AY70" s="330"/>
      <c r="AZ70" s="331"/>
      <c r="BA70" s="125"/>
      <c r="BB70" s="157"/>
      <c r="BC70" s="125"/>
      <c r="BD70" s="157"/>
      <c r="BE70" s="125"/>
      <c r="BF70" s="157"/>
      <c r="BG70" s="11"/>
      <c r="BH70" s="157"/>
      <c r="BI70" s="12"/>
      <c r="BJ70" s="12"/>
      <c r="BK70" s="11"/>
      <c r="BL70" s="157"/>
      <c r="BM70" s="272"/>
      <c r="BN70" s="283"/>
      <c r="BO70" s="338"/>
      <c r="BP70" s="339"/>
      <c r="BQ70" s="125"/>
      <c r="BR70" s="157"/>
      <c r="BS70" s="276"/>
      <c r="BT70" s="157"/>
      <c r="BU70" s="276"/>
      <c r="BV70" s="157"/>
      <c r="BW70" s="11"/>
      <c r="BX70" s="157"/>
      <c r="BY70" s="12"/>
      <c r="BZ70" s="146"/>
      <c r="CA70" s="11"/>
      <c r="CB70" s="157"/>
      <c r="CC70" s="272"/>
      <c r="CD70" s="283"/>
      <c r="CE70" s="276"/>
      <c r="CF70" s="157"/>
      <c r="CG70" s="125"/>
      <c r="CH70" s="157"/>
      <c r="CI70" s="276"/>
      <c r="CJ70" s="157"/>
      <c r="CK70" s="296"/>
      <c r="CL70" s="276"/>
      <c r="CM70" s="157"/>
      <c r="CN70" s="11"/>
      <c r="CO70" s="157"/>
      <c r="CP70" s="12"/>
      <c r="CQ70" s="12"/>
      <c r="CR70" s="11"/>
      <c r="CS70" s="157"/>
      <c r="CT70" s="272"/>
      <c r="CU70" s="283"/>
      <c r="CV70" s="276"/>
      <c r="CW70" s="157"/>
      <c r="CX70" s="276"/>
      <c r="CY70" s="157"/>
      <c r="CZ70" s="276"/>
      <c r="DA70" s="157"/>
      <c r="DC70" s="35"/>
    </row>
    <row r="71" spans="1:107" ht="18" x14ac:dyDescent="0.35">
      <c r="A71" s="122"/>
      <c r="B71" s="122"/>
      <c r="C71" s="270"/>
      <c r="D71" s="357"/>
      <c r="E71" s="358"/>
      <c r="F71" s="361"/>
      <c r="G71" s="361"/>
      <c r="H71" s="362"/>
      <c r="I71" s="358"/>
      <c r="J71" s="357"/>
      <c r="K71" s="360"/>
      <c r="L71" s="361"/>
      <c r="M71" s="361"/>
      <c r="N71" s="355"/>
      <c r="O71" s="356"/>
      <c r="P71" s="313"/>
      <c r="Q71" s="314"/>
      <c r="R71" s="276"/>
      <c r="S71" s="157"/>
      <c r="T71" s="276"/>
      <c r="U71" s="157"/>
      <c r="V71" s="307"/>
      <c r="W71" s="125"/>
      <c r="X71" s="157"/>
      <c r="Y71" s="276"/>
      <c r="Z71" s="157"/>
      <c r="AA71" s="11"/>
      <c r="AB71" s="157"/>
      <c r="AC71" s="65"/>
      <c r="AD71" s="157"/>
      <c r="AE71" s="11"/>
      <c r="AF71" s="157"/>
      <c r="AG71" s="272"/>
      <c r="AH71" s="283"/>
      <c r="AI71" s="276"/>
      <c r="AJ71" s="157"/>
      <c r="AK71" s="276"/>
      <c r="AL71" s="157"/>
      <c r="AM71" s="276"/>
      <c r="AN71" s="157"/>
      <c r="AO71" s="276"/>
      <c r="AP71" s="157"/>
      <c r="AQ71" s="11"/>
      <c r="AR71" s="157"/>
      <c r="AS71" s="125"/>
      <c r="AT71" s="157"/>
      <c r="AU71" s="11"/>
      <c r="AV71" s="157"/>
      <c r="AW71" s="272"/>
      <c r="AX71" s="283"/>
      <c r="AY71" s="125"/>
      <c r="AZ71" s="157"/>
      <c r="BA71" s="125"/>
      <c r="BB71" s="157"/>
      <c r="BC71" s="125"/>
      <c r="BD71" s="157"/>
      <c r="BE71" s="125"/>
      <c r="BF71" s="157"/>
      <c r="BG71" s="11"/>
      <c r="BH71" s="157"/>
      <c r="BI71" s="65"/>
      <c r="BJ71" s="157"/>
      <c r="BK71" s="11"/>
      <c r="BL71" s="157"/>
      <c r="BM71" s="272"/>
      <c r="BN71" s="283"/>
      <c r="BO71" s="338"/>
      <c r="BP71" s="339"/>
      <c r="BQ71" s="125"/>
      <c r="BR71" s="157"/>
      <c r="BS71" s="276"/>
      <c r="BT71" s="157"/>
      <c r="BU71" s="276"/>
      <c r="BV71" s="157"/>
      <c r="BW71" s="11"/>
      <c r="BX71" s="157"/>
      <c r="BY71" s="65"/>
      <c r="BZ71" s="146"/>
      <c r="CA71" s="11"/>
      <c r="CB71" s="157"/>
      <c r="CC71" s="272"/>
      <c r="CD71" s="283"/>
      <c r="CE71" s="276"/>
      <c r="CF71" s="157"/>
      <c r="CG71" s="125"/>
      <c r="CH71" s="157"/>
      <c r="CI71" s="276"/>
      <c r="CJ71" s="157"/>
      <c r="CK71" s="296"/>
      <c r="CL71" s="276"/>
      <c r="CM71" s="157"/>
      <c r="CN71" s="11"/>
      <c r="CO71" s="157"/>
      <c r="CP71" s="65"/>
      <c r="CQ71" s="157"/>
      <c r="CR71" s="11"/>
      <c r="CS71" s="157"/>
      <c r="CT71" s="272"/>
      <c r="CU71" s="283"/>
      <c r="CV71" s="276"/>
      <c r="CW71" s="157"/>
      <c r="CX71" s="276"/>
      <c r="CY71" s="157"/>
      <c r="CZ71" s="276"/>
      <c r="DA71" s="157"/>
      <c r="DC71" s="35"/>
    </row>
    <row r="72" spans="1:107" ht="18" x14ac:dyDescent="0.35">
      <c r="A72" s="122"/>
      <c r="B72" s="122"/>
      <c r="C72" s="270"/>
      <c r="D72" s="363"/>
      <c r="E72" s="364"/>
      <c r="F72" s="365"/>
      <c r="G72" s="365"/>
      <c r="H72" s="366"/>
      <c r="I72" s="364"/>
      <c r="J72" s="363"/>
      <c r="K72" s="367"/>
      <c r="L72" s="365"/>
      <c r="M72" s="365"/>
      <c r="N72" s="368"/>
      <c r="O72" s="369"/>
      <c r="P72" s="315"/>
      <c r="Q72" s="316"/>
      <c r="R72" s="277"/>
      <c r="S72" s="281"/>
      <c r="T72" s="277"/>
      <c r="U72" s="281"/>
      <c r="V72" s="308"/>
      <c r="W72" s="278"/>
      <c r="X72" s="281"/>
      <c r="Y72" s="277"/>
      <c r="Z72" s="281"/>
      <c r="AA72" s="135"/>
      <c r="AB72" s="281"/>
      <c r="AC72" s="171"/>
      <c r="AD72" s="281"/>
      <c r="AE72" s="135"/>
      <c r="AF72" s="281"/>
      <c r="AG72" s="272"/>
      <c r="AH72" s="283"/>
      <c r="AI72" s="277"/>
      <c r="AJ72" s="281"/>
      <c r="AK72" s="277"/>
      <c r="AL72" s="281"/>
      <c r="AM72" s="277"/>
      <c r="AN72" s="281"/>
      <c r="AO72" s="277"/>
      <c r="AP72" s="281"/>
      <c r="AQ72" s="135"/>
      <c r="AR72" s="281"/>
      <c r="AS72" s="278"/>
      <c r="AT72" s="281"/>
      <c r="AU72" s="135"/>
      <c r="AV72" s="281"/>
      <c r="AW72" s="272"/>
      <c r="AX72" s="283"/>
      <c r="AY72" s="278"/>
      <c r="AZ72" s="281"/>
      <c r="BA72" s="278"/>
      <c r="BB72" s="281"/>
      <c r="BC72" s="278"/>
      <c r="BD72" s="281"/>
      <c r="BE72" s="278"/>
      <c r="BF72" s="281"/>
      <c r="BG72" s="135"/>
      <c r="BH72" s="281"/>
      <c r="BI72" s="171"/>
      <c r="BJ72" s="281"/>
      <c r="BK72" s="135"/>
      <c r="BL72" s="281"/>
      <c r="BM72" s="272"/>
      <c r="BN72" s="283"/>
      <c r="BO72" s="342"/>
      <c r="BP72" s="343"/>
      <c r="BQ72" s="278"/>
      <c r="BR72" s="281"/>
      <c r="BS72" s="277"/>
      <c r="BT72" s="281"/>
      <c r="BU72" s="277"/>
      <c r="BV72" s="281"/>
      <c r="BW72" s="135"/>
      <c r="BX72" s="281"/>
      <c r="BY72" s="171"/>
      <c r="BZ72" s="281"/>
      <c r="CA72" s="135"/>
      <c r="CB72" s="281"/>
      <c r="CC72" s="272"/>
      <c r="CD72" s="283"/>
      <c r="CE72" s="277"/>
      <c r="CF72" s="281"/>
      <c r="CG72" s="278"/>
      <c r="CH72" s="281"/>
      <c r="CI72" s="277"/>
      <c r="CJ72" s="281"/>
      <c r="CK72" s="297"/>
      <c r="CL72" s="277"/>
      <c r="CM72" s="281"/>
      <c r="CN72" s="135"/>
      <c r="CO72" s="281"/>
      <c r="CP72" s="171"/>
      <c r="CQ72" s="281"/>
      <c r="CR72" s="135"/>
      <c r="CS72" s="281"/>
      <c r="CT72" s="272"/>
      <c r="CU72" s="283"/>
      <c r="CV72" s="277"/>
      <c r="CW72" s="281"/>
      <c r="CX72" s="277"/>
      <c r="CY72" s="281"/>
      <c r="CZ72" s="277"/>
      <c r="DA72" s="281"/>
      <c r="DC72" s="35"/>
    </row>
    <row r="73" spans="1:107" x14ac:dyDescent="0.25">
      <c r="A73" s="265"/>
      <c r="B73" s="266"/>
      <c r="C73" s="267" t="s">
        <v>6</v>
      </c>
      <c r="D73" s="262">
        <f t="shared" ref="D73:O73" si="52">SUM(D14:D72)</f>
        <v>242636</v>
      </c>
      <c r="E73" s="268">
        <f t="shared" si="52"/>
        <v>2468735.8734999998</v>
      </c>
      <c r="F73" s="312">
        <f t="shared" si="52"/>
        <v>14769</v>
      </c>
      <c r="G73" s="268">
        <f t="shared" si="52"/>
        <v>74404.719999999972</v>
      </c>
      <c r="H73" s="262">
        <f t="shared" si="52"/>
        <v>59361</v>
      </c>
      <c r="I73" s="268">
        <f t="shared" si="52"/>
        <v>646456.58476000011</v>
      </c>
      <c r="J73" s="262">
        <f t="shared" si="52"/>
        <v>242636</v>
      </c>
      <c r="K73" s="268">
        <f t="shared" si="52"/>
        <v>2468735.8734999998</v>
      </c>
      <c r="L73" s="312">
        <f t="shared" si="52"/>
        <v>14769</v>
      </c>
      <c r="M73" s="268">
        <f t="shared" si="52"/>
        <v>74404.719999999972</v>
      </c>
      <c r="N73" s="55">
        <f t="shared" si="52"/>
        <v>0</v>
      </c>
      <c r="O73" s="317">
        <f t="shared" si="52"/>
        <v>0</v>
      </c>
      <c r="P73" s="318">
        <f>L73-F73</f>
        <v>0</v>
      </c>
      <c r="Q73" s="319">
        <f>M73-G73</f>
        <v>0</v>
      </c>
      <c r="R73" s="262">
        <f t="shared" ref="R73:AW73" si="53">SUM(R14:R72)</f>
        <v>0</v>
      </c>
      <c r="S73" s="268">
        <f t="shared" si="53"/>
        <v>0</v>
      </c>
      <c r="T73" s="262">
        <f t="shared" si="53"/>
        <v>0</v>
      </c>
      <c r="U73" s="268">
        <f t="shared" si="53"/>
        <v>0</v>
      </c>
      <c r="V73" s="268">
        <f t="shared" si="53"/>
        <v>0</v>
      </c>
      <c r="W73" s="262">
        <f t="shared" si="53"/>
        <v>0</v>
      </c>
      <c r="X73" s="268">
        <f t="shared" si="53"/>
        <v>0</v>
      </c>
      <c r="Y73" s="262">
        <f t="shared" si="53"/>
        <v>0</v>
      </c>
      <c r="Z73" s="268">
        <f t="shared" si="53"/>
        <v>0</v>
      </c>
      <c r="AA73" s="262">
        <f t="shared" si="53"/>
        <v>743934</v>
      </c>
      <c r="AB73" s="268">
        <f t="shared" si="53"/>
        <v>1746283.7059599999</v>
      </c>
      <c r="AC73" s="262">
        <f t="shared" si="53"/>
        <v>233672</v>
      </c>
      <c r="AD73" s="268">
        <f t="shared" si="53"/>
        <v>470367.07169000001</v>
      </c>
      <c r="AE73" s="262">
        <f t="shared" si="53"/>
        <v>743934</v>
      </c>
      <c r="AF73" s="268">
        <f t="shared" si="53"/>
        <v>1746283.7059599999</v>
      </c>
      <c r="AG73" s="262">
        <f t="shared" si="53"/>
        <v>0</v>
      </c>
      <c r="AH73" s="268">
        <f t="shared" si="53"/>
        <v>0</v>
      </c>
      <c r="AI73" s="262">
        <f t="shared" si="53"/>
        <v>0</v>
      </c>
      <c r="AJ73" s="268">
        <f t="shared" si="53"/>
        <v>0</v>
      </c>
      <c r="AK73" s="262">
        <f t="shared" si="53"/>
        <v>0</v>
      </c>
      <c r="AL73" s="268">
        <f t="shared" si="53"/>
        <v>0</v>
      </c>
      <c r="AM73" s="262">
        <f t="shared" si="53"/>
        <v>0</v>
      </c>
      <c r="AN73" s="268">
        <f t="shared" si="53"/>
        <v>0</v>
      </c>
      <c r="AO73" s="262">
        <f t="shared" si="53"/>
        <v>0</v>
      </c>
      <c r="AP73" s="268">
        <f t="shared" si="53"/>
        <v>0</v>
      </c>
      <c r="AQ73" s="262">
        <f t="shared" si="53"/>
        <v>75609</v>
      </c>
      <c r="AR73" s="268">
        <f t="shared" si="53"/>
        <v>736300.85999999987</v>
      </c>
      <c r="AS73" s="262">
        <f t="shared" si="53"/>
        <v>13927</v>
      </c>
      <c r="AT73" s="268">
        <f t="shared" si="53"/>
        <v>152852.57718000002</v>
      </c>
      <c r="AU73" s="262">
        <f t="shared" si="53"/>
        <v>75609</v>
      </c>
      <c r="AV73" s="268">
        <f t="shared" si="53"/>
        <v>736300.86</v>
      </c>
      <c r="AW73" s="262">
        <f t="shared" si="53"/>
        <v>0</v>
      </c>
      <c r="AX73" s="268">
        <f t="shared" ref="AX73:CC73" si="54">SUM(AX14:AX72)</f>
        <v>5.6843418860808015E-12</v>
      </c>
      <c r="AY73" s="262">
        <f t="shared" si="54"/>
        <v>0</v>
      </c>
      <c r="AZ73" s="268">
        <f t="shared" si="54"/>
        <v>0</v>
      </c>
      <c r="BA73" s="262">
        <f t="shared" si="54"/>
        <v>0</v>
      </c>
      <c r="BB73" s="268">
        <f t="shared" si="54"/>
        <v>0</v>
      </c>
      <c r="BC73" s="262">
        <f t="shared" si="54"/>
        <v>0</v>
      </c>
      <c r="BD73" s="268">
        <f t="shared" si="54"/>
        <v>5.6843418860808015E-12</v>
      </c>
      <c r="BE73" s="262">
        <f t="shared" si="54"/>
        <v>0</v>
      </c>
      <c r="BF73" s="268">
        <f t="shared" si="54"/>
        <v>0</v>
      </c>
      <c r="BG73" s="262">
        <f t="shared" si="54"/>
        <v>127265</v>
      </c>
      <c r="BH73" s="268">
        <f t="shared" si="54"/>
        <v>531737.87999999989</v>
      </c>
      <c r="BI73" s="262">
        <f t="shared" si="54"/>
        <v>47046</v>
      </c>
      <c r="BJ73" s="268">
        <f t="shared" si="54"/>
        <v>202800.22237999996</v>
      </c>
      <c r="BK73" s="262">
        <f t="shared" si="54"/>
        <v>127265</v>
      </c>
      <c r="BL73" s="268">
        <f t="shared" si="54"/>
        <v>531737.87999999989</v>
      </c>
      <c r="BM73" s="262">
        <f t="shared" si="54"/>
        <v>0</v>
      </c>
      <c r="BN73" s="268">
        <f t="shared" si="54"/>
        <v>0</v>
      </c>
      <c r="BO73" s="344">
        <f t="shared" si="54"/>
        <v>0</v>
      </c>
      <c r="BP73" s="345">
        <f t="shared" si="54"/>
        <v>0</v>
      </c>
      <c r="BQ73" s="262">
        <f t="shared" si="54"/>
        <v>0</v>
      </c>
      <c r="BR73" s="268">
        <f t="shared" si="54"/>
        <v>0</v>
      </c>
      <c r="BS73" s="262">
        <f t="shared" si="54"/>
        <v>0</v>
      </c>
      <c r="BT73" s="268">
        <f t="shared" si="54"/>
        <v>0</v>
      </c>
      <c r="BU73" s="262">
        <f t="shared" si="54"/>
        <v>0</v>
      </c>
      <c r="BV73" s="268">
        <f t="shared" si="54"/>
        <v>0</v>
      </c>
      <c r="BW73" s="262">
        <f t="shared" si="54"/>
        <v>417690</v>
      </c>
      <c r="BX73" s="268">
        <f t="shared" si="54"/>
        <v>3151392.7999999993</v>
      </c>
      <c r="BY73" s="262">
        <f t="shared" si="54"/>
        <v>148523</v>
      </c>
      <c r="BZ73" s="268">
        <f t="shared" si="54"/>
        <v>1137929.1796000001</v>
      </c>
      <c r="CA73" s="262">
        <f t="shared" si="54"/>
        <v>417773</v>
      </c>
      <c r="CB73" s="268">
        <f t="shared" si="54"/>
        <v>3158472.07</v>
      </c>
      <c r="CC73" s="262">
        <f t="shared" si="54"/>
        <v>83</v>
      </c>
      <c r="CD73" s="268">
        <f t="shared" ref="CD73:DA73" si="55">SUM(CD14:CD72)</f>
        <v>7079.2699999999895</v>
      </c>
      <c r="CE73" s="262">
        <f t="shared" si="55"/>
        <v>94</v>
      </c>
      <c r="CF73" s="268">
        <f t="shared" si="55"/>
        <v>8017.47</v>
      </c>
      <c r="CG73" s="262">
        <f t="shared" si="55"/>
        <v>0</v>
      </c>
      <c r="CH73" s="268">
        <f t="shared" si="55"/>
        <v>0</v>
      </c>
      <c r="CI73" s="262">
        <f t="shared" si="55"/>
        <v>83</v>
      </c>
      <c r="CJ73" s="268">
        <f t="shared" si="55"/>
        <v>7079.2699999999895</v>
      </c>
      <c r="CK73" s="268">
        <f t="shared" si="55"/>
        <v>0</v>
      </c>
      <c r="CL73" s="262">
        <f t="shared" si="55"/>
        <v>0</v>
      </c>
      <c r="CM73" s="268">
        <f t="shared" si="55"/>
        <v>0</v>
      </c>
      <c r="CN73" s="262">
        <f t="shared" si="55"/>
        <v>1586711.7857142861</v>
      </c>
      <c r="CO73" s="268">
        <f t="shared" si="55"/>
        <v>1214458.9658222902</v>
      </c>
      <c r="CP73" s="262">
        <f t="shared" si="55"/>
        <v>691931</v>
      </c>
      <c r="CQ73" s="268">
        <f t="shared" si="55"/>
        <v>160465.13697999998</v>
      </c>
      <c r="CR73" s="262">
        <f t="shared" si="55"/>
        <v>1586711.7857142861</v>
      </c>
      <c r="CS73" s="268">
        <f t="shared" si="55"/>
        <v>1214458.9658222902</v>
      </c>
      <c r="CT73" s="262">
        <f t="shared" si="55"/>
        <v>0</v>
      </c>
      <c r="CU73" s="268">
        <f t="shared" si="55"/>
        <v>0</v>
      </c>
      <c r="CV73" s="262">
        <f t="shared" si="55"/>
        <v>278</v>
      </c>
      <c r="CW73" s="268">
        <f t="shared" si="55"/>
        <v>608.72</v>
      </c>
      <c r="CX73" s="262">
        <f t="shared" si="55"/>
        <v>0</v>
      </c>
      <c r="CY73" s="268">
        <f t="shared" si="55"/>
        <v>0</v>
      </c>
      <c r="CZ73" s="262">
        <f t="shared" si="55"/>
        <v>0</v>
      </c>
      <c r="DA73" s="268">
        <f t="shared" si="55"/>
        <v>0</v>
      </c>
    </row>
    <row r="74" spans="1:107" x14ac:dyDescent="0.25">
      <c r="D74" s="138"/>
      <c r="E74" s="261"/>
      <c r="F74" s="311"/>
      <c r="G74" s="311"/>
      <c r="J74" s="138"/>
      <c r="K74" s="261"/>
      <c r="L74" s="311"/>
      <c r="M74" s="311"/>
      <c r="AA74" s="138"/>
      <c r="AB74" s="261"/>
      <c r="AE74" s="138"/>
      <c r="AF74" s="261"/>
      <c r="AQ74" s="138"/>
      <c r="AR74" s="261"/>
      <c r="AU74" s="138"/>
      <c r="AV74" s="261"/>
      <c r="AY74" s="35"/>
      <c r="BG74" s="138"/>
      <c r="BH74" s="261"/>
      <c r="BK74" s="138"/>
      <c r="BL74" s="261"/>
      <c r="BW74" s="138"/>
      <c r="BX74" s="261"/>
      <c r="CA74" s="138"/>
      <c r="CB74" s="261"/>
      <c r="CN74" s="138"/>
      <c r="CO74" s="261"/>
      <c r="CR74" s="138"/>
      <c r="CS74" s="261"/>
    </row>
    <row r="75" spans="1:107" x14ac:dyDescent="0.25">
      <c r="A75" s="419" t="s">
        <v>17</v>
      </c>
      <c r="B75" s="420"/>
      <c r="C75" s="421"/>
      <c r="D75" s="46">
        <f>[4]СВОД!$G$37+[4]СВОД!$G$38+[4]СВОД!$G$40</f>
        <v>242636</v>
      </c>
      <c r="E75" s="39">
        <f>[4]СВОД!$H$37+[4]СВОД!$H$38+[4]СВОД!$H$40</f>
        <v>2468735.87</v>
      </c>
      <c r="F75" s="39">
        <f>[4]СВОД!$G$39</f>
        <v>14769</v>
      </c>
      <c r="G75" s="39">
        <f>[4]СВОД!$H$39</f>
        <v>74404.75</v>
      </c>
      <c r="H75" s="59"/>
      <c r="I75" s="39"/>
      <c r="J75" s="46">
        <f>[1]СВОД!$G$37+[1]СВОД!$G$38+[1]СВОД!$G$40</f>
        <v>242636</v>
      </c>
      <c r="K75" s="39">
        <f>[1]СВОД!$H$37+[1]СВОД!$H$38+[1]СВОД!$H$40</f>
        <v>2468735.87</v>
      </c>
      <c r="L75" s="39">
        <f>[1]СВОД!$G$39</f>
        <v>14769</v>
      </c>
      <c r="M75" s="39">
        <f>[1]СВОД!$H$39</f>
        <v>74404.75</v>
      </c>
      <c r="N75" s="59">
        <f>J75-D75</f>
        <v>0</v>
      </c>
      <c r="O75" s="39">
        <f>K75-E75</f>
        <v>0</v>
      </c>
      <c r="P75" s="59">
        <f>L75-F75</f>
        <v>0</v>
      </c>
      <c r="Q75" s="39">
        <f>M75-G75</f>
        <v>0</v>
      </c>
      <c r="R75" s="59"/>
      <c r="S75" s="39"/>
      <c r="T75" s="59"/>
      <c r="U75" s="39"/>
      <c r="V75" s="39"/>
      <c r="W75" s="59"/>
      <c r="X75" s="39"/>
      <c r="Y75" s="59"/>
      <c r="Z75" s="39"/>
      <c r="AA75" s="46">
        <f>[1]СВОД!$G$41+[1]СВОД!$G$42+[1]СВОД!$G$43</f>
        <v>764527</v>
      </c>
      <c r="AB75" s="39">
        <f>[1]СВОД!$H$42+[1]СВОД!$H$43+[1]СВОД!$H$41</f>
        <v>1874650.8699999999</v>
      </c>
      <c r="AC75" s="59"/>
      <c r="AD75" s="39"/>
      <c r="AE75" s="46">
        <f>[3]СВОД!$G$41+[3]СВОД!$G$42+[3]СВОД!$G$43</f>
        <v>764527</v>
      </c>
      <c r="AF75" s="39">
        <f>[3]СВОД!$H$42+[3]СВОД!$H$43+[3]СВОД!$H$41</f>
        <v>1874650.8699999999</v>
      </c>
      <c r="AG75" s="59">
        <f>AE75-AA75</f>
        <v>0</v>
      </c>
      <c r="AH75" s="39">
        <f>AF75-AB75</f>
        <v>0</v>
      </c>
      <c r="AI75" s="59"/>
      <c r="AJ75" s="39"/>
      <c r="AK75" s="59"/>
      <c r="AL75" s="39"/>
      <c r="AM75" s="59"/>
      <c r="AN75" s="39"/>
      <c r="AO75" s="59"/>
      <c r="AP75" s="39"/>
      <c r="AQ75" s="46">
        <f>[4]СВОД!$G$44</f>
        <v>76159</v>
      </c>
      <c r="AR75" s="39">
        <f>[4]СВОД!$H$44</f>
        <v>737301.37</v>
      </c>
      <c r="AS75" s="59"/>
      <c r="AT75" s="39"/>
      <c r="AU75" s="46">
        <f>[3]СВОД!$G$44</f>
        <v>76159</v>
      </c>
      <c r="AV75" s="39">
        <f>[3]СВОД!$H$44</f>
        <v>737301.37</v>
      </c>
      <c r="AW75" s="46">
        <f>AU75-AQ75</f>
        <v>0</v>
      </c>
      <c r="AX75" s="247">
        <f>AV75-AR75</f>
        <v>0</v>
      </c>
      <c r="AY75" s="59"/>
      <c r="AZ75" s="39"/>
      <c r="BA75" s="59"/>
      <c r="BB75" s="39"/>
      <c r="BC75" s="59"/>
      <c r="BD75" s="39"/>
      <c r="BE75" s="59"/>
      <c r="BF75" s="39"/>
      <c r="BG75" s="46">
        <f>[4]СВОД!$G$48</f>
        <v>157128</v>
      </c>
      <c r="BH75" s="39">
        <f>[4]СВОД!$H$48</f>
        <v>562257.41</v>
      </c>
      <c r="BI75" s="59"/>
      <c r="BJ75" s="39"/>
      <c r="BK75" s="46">
        <f>[3]СВОД!$G$48</f>
        <v>157128</v>
      </c>
      <c r="BL75" s="39">
        <f>[3]СВОД!$H$48</f>
        <v>562257.41</v>
      </c>
      <c r="BM75" s="59">
        <f t="shared" ref="BM75:BN80" si="56">BK75-BG75</f>
        <v>0</v>
      </c>
      <c r="BN75" s="39">
        <f t="shared" si="56"/>
        <v>0</v>
      </c>
      <c r="BO75" s="59"/>
      <c r="BP75" s="39"/>
      <c r="BQ75" s="59"/>
      <c r="BR75" s="39"/>
      <c r="BS75" s="59"/>
      <c r="BT75" s="39"/>
      <c r="BU75" s="59"/>
      <c r="BV75" s="39"/>
      <c r="BW75" s="46">
        <f>[1]СВОД!$G$49</f>
        <v>418828</v>
      </c>
      <c r="BX75" s="39">
        <f>[1]СВОД!$H$49-[1]СВОД!$H$50</f>
        <v>3226126.1599999997</v>
      </c>
      <c r="BY75" s="101"/>
      <c r="BZ75" s="39"/>
      <c r="CA75" s="46">
        <f>[3]СВОД!$G$49</f>
        <v>418828</v>
      </c>
      <c r="CB75" s="39">
        <f>[3]СВОД!$H$49-[3]СВОД!$H$50</f>
        <v>3226126.1599999997</v>
      </c>
      <c r="CC75" s="59">
        <f>CA75-BW75</f>
        <v>0</v>
      </c>
      <c r="CD75" s="39">
        <f t="shared" ref="CC75:CD80" si="57">CB75-BX75</f>
        <v>0</v>
      </c>
      <c r="CE75" s="27"/>
      <c r="CF75" s="39"/>
      <c r="CG75" s="27"/>
      <c r="CH75" s="39"/>
      <c r="CI75" s="27"/>
      <c r="CJ75" s="39"/>
      <c r="CK75" s="39"/>
      <c r="CL75" s="27"/>
      <c r="CM75" s="39"/>
      <c r="CN75" s="27">
        <f>[1]СВОД!$G$50</f>
        <v>79044</v>
      </c>
      <c r="CO75" s="39">
        <f>[1]СВОД!$H$50</f>
        <v>475904.19</v>
      </c>
      <c r="CP75" s="27"/>
      <c r="CQ75" s="39"/>
      <c r="CR75" s="27">
        <f>[3]СВОД!$G$50</f>
        <v>79044</v>
      </c>
      <c r="CS75" s="39">
        <f>[4]СВОД!$H$50</f>
        <v>475904.19</v>
      </c>
      <c r="CT75" s="59">
        <f>CR75-CN75</f>
        <v>0</v>
      </c>
      <c r="CU75" s="39">
        <f>CS75-CO75</f>
        <v>0</v>
      </c>
      <c r="CV75" s="27"/>
      <c r="CW75" s="39"/>
      <c r="CX75" s="27"/>
      <c r="CY75" s="39"/>
      <c r="CZ75" s="27"/>
      <c r="DA75" s="39"/>
    </row>
    <row r="76" spans="1:107" ht="15.75" customHeight="1" x14ac:dyDescent="0.25">
      <c r="A76" s="28" t="s">
        <v>43</v>
      </c>
      <c r="B76" s="37"/>
      <c r="C76" s="29"/>
      <c r="D76" s="102"/>
      <c r="E76" s="40"/>
      <c r="F76" s="40"/>
      <c r="G76" s="40"/>
      <c r="H76" s="60"/>
      <c r="I76" s="40"/>
      <c r="J76" s="102"/>
      <c r="K76" s="40"/>
      <c r="L76" s="40"/>
      <c r="M76" s="40"/>
      <c r="N76" s="60"/>
      <c r="O76" s="40"/>
      <c r="P76" s="60"/>
      <c r="Q76" s="40"/>
      <c r="R76" s="60"/>
      <c r="S76" s="40"/>
      <c r="T76" s="60"/>
      <c r="U76" s="40"/>
      <c r="V76" s="40"/>
      <c r="W76" s="60"/>
      <c r="X76" s="40"/>
      <c r="Y76" s="60"/>
      <c r="Z76" s="40"/>
      <c r="AA76" s="102"/>
      <c r="AB76" s="40"/>
      <c r="AC76" s="60"/>
      <c r="AD76" s="40"/>
      <c r="AE76" s="102"/>
      <c r="AF76" s="40"/>
      <c r="AG76" s="60"/>
      <c r="AH76" s="40"/>
      <c r="AI76" s="60"/>
      <c r="AJ76" s="40"/>
      <c r="AK76" s="60"/>
      <c r="AL76" s="40"/>
      <c r="AM76" s="60"/>
      <c r="AN76" s="40"/>
      <c r="AO76" s="60"/>
      <c r="AP76" s="40"/>
      <c r="AQ76" s="102"/>
      <c r="AR76" s="40"/>
      <c r="AS76" s="60"/>
      <c r="AT76" s="40"/>
      <c r="AU76" s="102"/>
      <c r="AV76" s="40"/>
      <c r="AW76" s="30"/>
      <c r="AX76" s="248"/>
      <c r="AY76" s="60"/>
      <c r="AZ76" s="40"/>
      <c r="BA76" s="60"/>
      <c r="BB76" s="40"/>
      <c r="BC76" s="60"/>
      <c r="BD76" s="40"/>
      <c r="BE76" s="60"/>
      <c r="BF76" s="40"/>
      <c r="BG76" s="102"/>
      <c r="BH76" s="40"/>
      <c r="BI76" s="60"/>
      <c r="BJ76" s="40"/>
      <c r="BK76" s="102"/>
      <c r="BL76" s="40"/>
      <c r="BM76" s="59">
        <f t="shared" si="56"/>
        <v>0</v>
      </c>
      <c r="BN76" s="39">
        <f t="shared" si="56"/>
        <v>0</v>
      </c>
      <c r="BO76" s="60"/>
      <c r="BP76" s="40"/>
      <c r="BQ76" s="60"/>
      <c r="BR76" s="40"/>
      <c r="BS76" s="60"/>
      <c r="BT76" s="40"/>
      <c r="BU76" s="60"/>
      <c r="BV76" s="40"/>
      <c r="BW76" s="102"/>
      <c r="BX76" s="40"/>
      <c r="BY76" s="103"/>
      <c r="BZ76" s="40"/>
      <c r="CA76" s="102"/>
      <c r="CB76" s="40"/>
      <c r="CC76" s="60">
        <f t="shared" si="57"/>
        <v>0</v>
      </c>
      <c r="CD76" s="40">
        <f t="shared" si="57"/>
        <v>0</v>
      </c>
      <c r="CE76" s="30"/>
      <c r="CF76" s="40"/>
      <c r="CG76" s="30"/>
      <c r="CH76" s="40"/>
      <c r="CI76" s="30"/>
      <c r="CJ76" s="40"/>
      <c r="CK76" s="40"/>
      <c r="CL76" s="30"/>
      <c r="CM76" s="40"/>
      <c r="CN76" s="30"/>
      <c r="CO76" s="40"/>
      <c r="CP76" s="30"/>
      <c r="CQ76" s="40"/>
      <c r="CR76" s="30"/>
      <c r="CS76" s="40"/>
      <c r="CT76" s="60">
        <f t="shared" ref="CT76" si="58">CR76-CN76</f>
        <v>0</v>
      </c>
      <c r="CU76" s="40">
        <f t="shared" ref="CU76" si="59">CS76-CO76</f>
        <v>0</v>
      </c>
      <c r="CV76" s="30"/>
      <c r="CW76" s="40"/>
      <c r="CX76" s="30"/>
      <c r="CY76" s="40"/>
      <c r="CZ76" s="30"/>
      <c r="DA76" s="40"/>
    </row>
    <row r="77" spans="1:107" x14ac:dyDescent="0.25">
      <c r="A77" s="387" t="s">
        <v>8</v>
      </c>
      <c r="B77" s="388"/>
      <c r="C77" s="389"/>
      <c r="D77" s="38">
        <f>[4]СВОД!$I$34</f>
        <v>0</v>
      </c>
      <c r="E77" s="41">
        <f>[4]СВОД!$J$34</f>
        <v>0</v>
      </c>
      <c r="F77" s="41">
        <v>0</v>
      </c>
      <c r="G77" s="41">
        <v>0</v>
      </c>
      <c r="H77" s="104"/>
      <c r="I77" s="41"/>
      <c r="J77" s="38">
        <f>[1]СВОД!$I$34</f>
        <v>0</v>
      </c>
      <c r="K77" s="41">
        <f>[1]СВОД!$J$34</f>
        <v>0</v>
      </c>
      <c r="L77" s="41">
        <v>0</v>
      </c>
      <c r="M77" s="41">
        <v>0</v>
      </c>
      <c r="N77" s="104">
        <f t="shared" ref="N77:Q80" si="60">J77-D77</f>
        <v>0</v>
      </c>
      <c r="O77" s="41">
        <f t="shared" si="60"/>
        <v>0</v>
      </c>
      <c r="P77" s="104">
        <f t="shared" si="60"/>
        <v>0</v>
      </c>
      <c r="Q77" s="41">
        <f t="shared" si="60"/>
        <v>0</v>
      </c>
      <c r="R77" s="104"/>
      <c r="S77" s="41"/>
      <c r="T77" s="104"/>
      <c r="U77" s="41"/>
      <c r="V77" s="41"/>
      <c r="W77" s="104"/>
      <c r="X77" s="41"/>
      <c r="Y77" s="104"/>
      <c r="Z77" s="41"/>
      <c r="AA77" s="38">
        <f>[1]СВОД!$I$42</f>
        <v>10052</v>
      </c>
      <c r="AB77" s="41">
        <f>[1]СВОД!$J$42</f>
        <v>20000</v>
      </c>
      <c r="AC77" s="104"/>
      <c r="AD77" s="41"/>
      <c r="AE77" s="38">
        <f>[3]СВОД!$I$42</f>
        <v>10052</v>
      </c>
      <c r="AF77" s="41">
        <f>[3]СВОД!$J$42</f>
        <v>20000</v>
      </c>
      <c r="AG77" s="104">
        <f t="shared" ref="AG77:AH80" si="61">AE77-AA77</f>
        <v>0</v>
      </c>
      <c r="AH77" s="41">
        <f t="shared" si="61"/>
        <v>0</v>
      </c>
      <c r="AI77" s="104"/>
      <c r="AJ77" s="41"/>
      <c r="AK77" s="104"/>
      <c r="AL77" s="41"/>
      <c r="AM77" s="104"/>
      <c r="AN77" s="41"/>
      <c r="AO77" s="104"/>
      <c r="AP77" s="41"/>
      <c r="AQ77" s="38">
        <f>[4]СВОД!$I$44</f>
        <v>550</v>
      </c>
      <c r="AR77" s="41">
        <f>[4]СВОД!$J$44</f>
        <v>1000.51</v>
      </c>
      <c r="AS77" s="104"/>
      <c r="AT77" s="41"/>
      <c r="AU77" s="38">
        <f>[3]СВОД!$I$44</f>
        <v>550</v>
      </c>
      <c r="AV77" s="41">
        <f>[3]СВОД!$J$44</f>
        <v>1000.51</v>
      </c>
      <c r="AW77" s="38">
        <f>AU77-AQ77</f>
        <v>0</v>
      </c>
      <c r="AX77" s="249">
        <f t="shared" ref="AW77:AX80" si="62">AV77-AR77</f>
        <v>0</v>
      </c>
      <c r="AY77" s="104"/>
      <c r="AZ77" s="41"/>
      <c r="BA77" s="104"/>
      <c r="BB77" s="41"/>
      <c r="BC77" s="104"/>
      <c r="BD77" s="41"/>
      <c r="BE77" s="104"/>
      <c r="BF77" s="41"/>
      <c r="BG77" s="38">
        <f>[4]СВОД!$I$48</f>
        <v>25240</v>
      </c>
      <c r="BH77" s="41">
        <f>[4]СВОД!$J$48</f>
        <v>9949.7199999999993</v>
      </c>
      <c r="BI77" s="104"/>
      <c r="BJ77" s="41"/>
      <c r="BK77" s="38">
        <f>[3]СВОД!$I$48</f>
        <v>25240</v>
      </c>
      <c r="BL77" s="41">
        <f>[3]СВОД!$J$48</f>
        <v>9949.7199999999993</v>
      </c>
      <c r="BM77" s="104">
        <f>BK77-BG77</f>
        <v>0</v>
      </c>
      <c r="BN77" s="41">
        <f>BL77-BH77</f>
        <v>0</v>
      </c>
      <c r="BO77" s="104"/>
      <c r="BP77" s="41"/>
      <c r="BQ77" s="104"/>
      <c r="BR77" s="41"/>
      <c r="BS77" s="104"/>
      <c r="BT77" s="41"/>
      <c r="BU77" s="104"/>
      <c r="BV77" s="41"/>
      <c r="BW77" s="38">
        <f>[1]СВОД!$I$49</f>
        <v>1055</v>
      </c>
      <c r="BX77" s="41">
        <f>[1]СВОД!$J$49-[1]СВОД!$J$50</f>
        <v>7248.5899999999892</v>
      </c>
      <c r="BY77" s="105"/>
      <c r="BZ77" s="41"/>
      <c r="CA77" s="38">
        <f>[3]СВОД!$I$49</f>
        <v>1055</v>
      </c>
      <c r="CB77" s="41">
        <f>[3]СВОД!$J$49-[3]СВОД!$J$50</f>
        <v>7248.5899999999892</v>
      </c>
      <c r="CC77" s="104">
        <f t="shared" si="57"/>
        <v>0</v>
      </c>
      <c r="CD77" s="41">
        <f>CB77-BX77</f>
        <v>0</v>
      </c>
      <c r="CE77" s="32"/>
      <c r="CF77" s="41"/>
      <c r="CG77" s="32"/>
      <c r="CH77" s="41"/>
      <c r="CI77" s="32"/>
      <c r="CJ77" s="41"/>
      <c r="CK77" s="41"/>
      <c r="CL77" s="32"/>
      <c r="CM77" s="41"/>
      <c r="CN77" s="106">
        <f>[1]СВОД!$I$50</f>
        <v>2142</v>
      </c>
      <c r="CO77" s="41">
        <f>[1]СВОД!$J$50</f>
        <v>25751.410000000011</v>
      </c>
      <c r="CP77" s="32"/>
      <c r="CQ77" s="41"/>
      <c r="CR77" s="106">
        <f>[3]СВОД!$I$50</f>
        <v>2142</v>
      </c>
      <c r="CS77" s="41">
        <f>[3]СВОД!$J$50</f>
        <v>25751.410000000011</v>
      </c>
      <c r="CT77" s="104">
        <f t="shared" ref="CT77:CU79" si="63">CR77-CN77</f>
        <v>0</v>
      </c>
      <c r="CU77" s="41">
        <f t="shared" si="63"/>
        <v>0</v>
      </c>
      <c r="CV77" s="32"/>
      <c r="CW77" s="41"/>
      <c r="CX77" s="32"/>
      <c r="CY77" s="41"/>
      <c r="CZ77" s="32"/>
      <c r="DA77" s="41"/>
    </row>
    <row r="78" spans="1:107" ht="48.75" customHeight="1" x14ac:dyDescent="0.25">
      <c r="A78" s="387" t="s">
        <v>9</v>
      </c>
      <c r="B78" s="388"/>
      <c r="C78" s="389"/>
      <c r="D78" s="38">
        <f>D75-D77</f>
        <v>242636</v>
      </c>
      <c r="E78" s="41">
        <f>E75-E77</f>
        <v>2468735.87</v>
      </c>
      <c r="F78" s="41">
        <f t="shared" ref="F78:G78" si="64">F75-F77</f>
        <v>14769</v>
      </c>
      <c r="G78" s="41">
        <f t="shared" si="64"/>
        <v>74404.75</v>
      </c>
      <c r="H78" s="104"/>
      <c r="I78" s="41"/>
      <c r="J78" s="38">
        <f>J75-J77</f>
        <v>242636</v>
      </c>
      <c r="K78" s="41">
        <f>K75-K77</f>
        <v>2468735.87</v>
      </c>
      <c r="L78" s="41">
        <f t="shared" ref="L78:M78" si="65">L75-L77</f>
        <v>14769</v>
      </c>
      <c r="M78" s="41">
        <f t="shared" si="65"/>
        <v>74404.75</v>
      </c>
      <c r="N78" s="104">
        <f t="shared" si="60"/>
        <v>0</v>
      </c>
      <c r="O78" s="41">
        <f t="shared" si="60"/>
        <v>0</v>
      </c>
      <c r="P78" s="104">
        <f t="shared" si="60"/>
        <v>0</v>
      </c>
      <c r="Q78" s="41">
        <f t="shared" si="60"/>
        <v>0</v>
      </c>
      <c r="R78" s="104"/>
      <c r="S78" s="41"/>
      <c r="T78" s="104"/>
      <c r="U78" s="41"/>
      <c r="V78" s="41"/>
      <c r="W78" s="104"/>
      <c r="X78" s="41"/>
      <c r="Y78" s="104"/>
      <c r="Z78" s="41"/>
      <c r="AA78" s="38">
        <f>AA75-AA77</f>
        <v>754475</v>
      </c>
      <c r="AB78" s="41">
        <f>AB75-AB77</f>
        <v>1854650.8699999999</v>
      </c>
      <c r="AC78" s="104"/>
      <c r="AD78" s="41"/>
      <c r="AE78" s="38">
        <f>AE75-AE77</f>
        <v>754475</v>
      </c>
      <c r="AF78" s="41">
        <f>AF75-AF77</f>
        <v>1854650.8699999999</v>
      </c>
      <c r="AG78" s="104">
        <f t="shared" si="61"/>
        <v>0</v>
      </c>
      <c r="AH78" s="41">
        <f t="shared" si="61"/>
        <v>0</v>
      </c>
      <c r="AI78" s="104"/>
      <c r="AJ78" s="41"/>
      <c r="AK78" s="104"/>
      <c r="AL78" s="41"/>
      <c r="AM78" s="104"/>
      <c r="AN78" s="41"/>
      <c r="AO78" s="104"/>
      <c r="AP78" s="41"/>
      <c r="AQ78" s="38">
        <f>AQ75-AQ77</f>
        <v>75609</v>
      </c>
      <c r="AR78" s="41">
        <f>AR75-AR77</f>
        <v>736300.86</v>
      </c>
      <c r="AS78" s="104"/>
      <c r="AT78" s="41"/>
      <c r="AU78" s="38">
        <f>AU75-AU77</f>
        <v>75609</v>
      </c>
      <c r="AV78" s="41">
        <f>AV75-AV77</f>
        <v>736300.86</v>
      </c>
      <c r="AW78" s="38">
        <f>AU78-AQ78</f>
        <v>0</v>
      </c>
      <c r="AX78" s="249">
        <f>AV78-AR78</f>
        <v>0</v>
      </c>
      <c r="AY78" s="104"/>
      <c r="AZ78" s="41"/>
      <c r="BA78" s="104"/>
      <c r="BB78" s="41"/>
      <c r="BC78" s="104"/>
      <c r="BD78" s="41"/>
      <c r="BE78" s="104"/>
      <c r="BF78" s="41"/>
      <c r="BG78" s="38">
        <f>BG75-BG77</f>
        <v>131888</v>
      </c>
      <c r="BH78" s="41">
        <f>BH75-BH77</f>
        <v>552307.69000000006</v>
      </c>
      <c r="BI78" s="104"/>
      <c r="BJ78" s="41"/>
      <c r="BK78" s="38">
        <f>BK75-BK77</f>
        <v>131888</v>
      </c>
      <c r="BL78" s="41">
        <f>BL75-BL77</f>
        <v>552307.69000000006</v>
      </c>
      <c r="BM78" s="104">
        <f t="shared" si="56"/>
        <v>0</v>
      </c>
      <c r="BN78" s="41">
        <f t="shared" si="56"/>
        <v>0</v>
      </c>
      <c r="BO78" s="104"/>
      <c r="BP78" s="41"/>
      <c r="BQ78" s="104"/>
      <c r="BR78" s="41"/>
      <c r="BS78" s="104"/>
      <c r="BT78" s="41"/>
      <c r="BU78" s="104"/>
      <c r="BV78" s="41"/>
      <c r="BW78" s="38">
        <f>BW75-BW77</f>
        <v>417773</v>
      </c>
      <c r="BX78" s="41">
        <f>BX75-BX77</f>
        <v>3218877.57</v>
      </c>
      <c r="BY78" s="105"/>
      <c r="BZ78" s="41"/>
      <c r="CA78" s="38">
        <f>CA75-CA77</f>
        <v>417773</v>
      </c>
      <c r="CB78" s="41">
        <f>CB75-CB77</f>
        <v>3218877.57</v>
      </c>
      <c r="CC78" s="104">
        <f>CA78-BW78</f>
        <v>0</v>
      </c>
      <c r="CD78" s="41">
        <f t="shared" si="57"/>
        <v>0</v>
      </c>
      <c r="CE78" s="32"/>
      <c r="CF78" s="41"/>
      <c r="CG78" s="32"/>
      <c r="CH78" s="41"/>
      <c r="CI78" s="32"/>
      <c r="CJ78" s="41"/>
      <c r="CK78" s="41"/>
      <c r="CL78" s="32"/>
      <c r="CM78" s="41"/>
      <c r="CN78" s="38">
        <f t="shared" ref="CN78:CS78" si="66">CN75-CN77</f>
        <v>76902</v>
      </c>
      <c r="CO78" s="41">
        <f t="shared" si="66"/>
        <v>450152.77999999997</v>
      </c>
      <c r="CP78" s="38">
        <f t="shared" si="66"/>
        <v>0</v>
      </c>
      <c r="CQ78" s="41">
        <f t="shared" si="66"/>
        <v>0</v>
      </c>
      <c r="CR78" s="38">
        <f t="shared" si="66"/>
        <v>76902</v>
      </c>
      <c r="CS78" s="41">
        <f t="shared" si="66"/>
        <v>450152.77999999997</v>
      </c>
      <c r="CT78" s="104">
        <f t="shared" si="63"/>
        <v>0</v>
      </c>
      <c r="CU78" s="41">
        <f t="shared" si="63"/>
        <v>0</v>
      </c>
      <c r="CV78" s="107">
        <f>CV62-CT62</f>
        <v>0</v>
      </c>
      <c r="CW78" s="41"/>
      <c r="CX78" s="32"/>
      <c r="CY78" s="41"/>
      <c r="CZ78" s="32"/>
      <c r="DA78" s="41"/>
    </row>
    <row r="79" spans="1:107" ht="42.75" customHeight="1" x14ac:dyDescent="0.25">
      <c r="A79" s="390" t="s">
        <v>10</v>
      </c>
      <c r="B79" s="391"/>
      <c r="C79" s="392"/>
      <c r="D79" s="48"/>
      <c r="E79" s="42"/>
      <c r="F79" s="42"/>
      <c r="G79" s="42"/>
      <c r="H79" s="108"/>
      <c r="I79" s="42"/>
      <c r="J79" s="48"/>
      <c r="K79" s="42"/>
      <c r="L79" s="42"/>
      <c r="M79" s="42"/>
      <c r="N79" s="108">
        <f t="shared" si="60"/>
        <v>0</v>
      </c>
      <c r="O79" s="42">
        <f t="shared" si="60"/>
        <v>0</v>
      </c>
      <c r="P79" s="108">
        <f t="shared" si="60"/>
        <v>0</v>
      </c>
      <c r="Q79" s="42">
        <f t="shared" si="60"/>
        <v>0</v>
      </c>
      <c r="R79" s="108"/>
      <c r="S79" s="42"/>
      <c r="T79" s="108"/>
      <c r="U79" s="42"/>
      <c r="V79" s="42"/>
      <c r="W79" s="108"/>
      <c r="X79" s="42"/>
      <c r="Y79" s="108"/>
      <c r="Z79" s="42"/>
      <c r="AA79" s="108"/>
      <c r="AB79" s="42"/>
      <c r="AC79" s="108"/>
      <c r="AD79" s="42"/>
      <c r="AE79" s="48"/>
      <c r="AF79" s="42"/>
      <c r="AG79" s="108">
        <f t="shared" si="61"/>
        <v>0</v>
      </c>
      <c r="AH79" s="42">
        <f t="shared" si="61"/>
        <v>0</v>
      </c>
      <c r="AI79" s="108"/>
      <c r="AJ79" s="42"/>
      <c r="AK79" s="108"/>
      <c r="AL79" s="42"/>
      <c r="AM79" s="108"/>
      <c r="AN79" s="42"/>
      <c r="AO79" s="108"/>
      <c r="AP79" s="42"/>
      <c r="AQ79" s="48"/>
      <c r="AR79" s="42"/>
      <c r="AS79" s="108"/>
      <c r="AT79" s="42"/>
      <c r="AU79" s="48"/>
      <c r="AV79" s="42"/>
      <c r="AW79" s="48">
        <f>AU79-AQ79</f>
        <v>0</v>
      </c>
      <c r="AX79" s="250">
        <f>AV79-AR79</f>
        <v>0</v>
      </c>
      <c r="AY79" s="108"/>
      <c r="AZ79" s="42"/>
      <c r="BA79" s="108"/>
      <c r="BB79" s="42"/>
      <c r="BC79" s="108"/>
      <c r="BD79" s="42"/>
      <c r="BE79" s="108"/>
      <c r="BF79" s="42"/>
      <c r="BG79" s="48"/>
      <c r="BH79" s="42"/>
      <c r="BI79" s="108"/>
      <c r="BJ79" s="42"/>
      <c r="BK79" s="48"/>
      <c r="BL79" s="42"/>
      <c r="BM79" s="108">
        <f t="shared" si="56"/>
        <v>0</v>
      </c>
      <c r="BN79" s="42">
        <f t="shared" si="56"/>
        <v>0</v>
      </c>
      <c r="BO79" s="108"/>
      <c r="BP79" s="42"/>
      <c r="BQ79" s="108"/>
      <c r="BR79" s="42"/>
      <c r="BS79" s="108"/>
      <c r="BT79" s="42"/>
      <c r="BU79" s="108"/>
      <c r="BV79" s="42"/>
      <c r="BW79" s="48"/>
      <c r="BX79" s="42"/>
      <c r="BY79" s="109"/>
      <c r="BZ79" s="42"/>
      <c r="CA79" s="48"/>
      <c r="CB79" s="42"/>
      <c r="CC79" s="108"/>
      <c r="CD79" s="42"/>
      <c r="CE79" s="33"/>
      <c r="CF79" s="42"/>
      <c r="CG79" s="33"/>
      <c r="CH79" s="42"/>
      <c r="CI79" s="33"/>
      <c r="CJ79" s="42"/>
      <c r="CK79" s="42"/>
      <c r="CL79" s="33"/>
      <c r="CM79" s="42"/>
      <c r="CN79" s="48">
        <f>[1]СВОД!$V$15</f>
        <v>1519134.7857142857</v>
      </c>
      <c r="CO79" s="42">
        <f>[1]СВОД!$W$15</f>
        <v>800815.53582229011</v>
      </c>
      <c r="CP79" s="109"/>
      <c r="CQ79" s="42"/>
      <c r="CR79" s="48">
        <f>[3]СВОД!$V$15</f>
        <v>1519134.7857142857</v>
      </c>
      <c r="CS79" s="42">
        <f>[3]СВОД!$W$15</f>
        <v>800815.53582229011</v>
      </c>
      <c r="CT79" s="104">
        <f t="shared" si="63"/>
        <v>0</v>
      </c>
      <c r="CU79" s="41">
        <f t="shared" si="63"/>
        <v>0</v>
      </c>
      <c r="CV79" s="33"/>
      <c r="CW79" s="42"/>
      <c r="CX79" s="33"/>
      <c r="CY79" s="42"/>
      <c r="CZ79" s="33"/>
      <c r="DA79" s="42"/>
    </row>
    <row r="80" spans="1:107" x14ac:dyDescent="0.25">
      <c r="A80" s="393" t="s">
        <v>49</v>
      </c>
      <c r="B80" s="394"/>
      <c r="C80" s="395"/>
      <c r="D80" s="110">
        <f>D78+D79</f>
        <v>242636</v>
      </c>
      <c r="E80" s="43">
        <f>E78+E79</f>
        <v>2468735.87</v>
      </c>
      <c r="F80" s="110">
        <f>F78+F79</f>
        <v>14769</v>
      </c>
      <c r="G80" s="43">
        <f>G78+G79</f>
        <v>74404.75</v>
      </c>
      <c r="H80" s="111"/>
      <c r="I80" s="43"/>
      <c r="J80" s="110">
        <f>J78+J79</f>
        <v>242636</v>
      </c>
      <c r="K80" s="43">
        <f>K78+K79</f>
        <v>2468735.87</v>
      </c>
      <c r="L80" s="110">
        <f>L78+L79</f>
        <v>14769</v>
      </c>
      <c r="M80" s="43">
        <f>M78+M79</f>
        <v>74404.75</v>
      </c>
      <c r="N80" s="111">
        <f t="shared" si="60"/>
        <v>0</v>
      </c>
      <c r="O80" s="43">
        <f t="shared" si="60"/>
        <v>0</v>
      </c>
      <c r="P80" s="111">
        <f t="shared" si="60"/>
        <v>0</v>
      </c>
      <c r="Q80" s="43">
        <f t="shared" si="60"/>
        <v>0</v>
      </c>
      <c r="R80" s="111"/>
      <c r="S80" s="43"/>
      <c r="T80" s="111"/>
      <c r="U80" s="43"/>
      <c r="V80" s="43"/>
      <c r="W80" s="111"/>
      <c r="X80" s="43"/>
      <c r="Y80" s="111"/>
      <c r="Z80" s="43"/>
      <c r="AA80" s="110">
        <f>AA78+AA79</f>
        <v>754475</v>
      </c>
      <c r="AB80" s="43">
        <f>AB78+AB79</f>
        <v>1854650.8699999999</v>
      </c>
      <c r="AC80" s="111"/>
      <c r="AD80" s="43"/>
      <c r="AE80" s="110">
        <f>AE78+AE79</f>
        <v>754475</v>
      </c>
      <c r="AF80" s="43">
        <f>AF78+AF79</f>
        <v>1854650.8699999999</v>
      </c>
      <c r="AG80" s="111">
        <f t="shared" si="61"/>
        <v>0</v>
      </c>
      <c r="AH80" s="43">
        <f t="shared" si="61"/>
        <v>0</v>
      </c>
      <c r="AI80" s="111"/>
      <c r="AJ80" s="43"/>
      <c r="AK80" s="111"/>
      <c r="AL80" s="43"/>
      <c r="AM80" s="111"/>
      <c r="AN80" s="43"/>
      <c r="AO80" s="111"/>
      <c r="AP80" s="43"/>
      <c r="AQ80" s="110">
        <f>AQ78+AQ79</f>
        <v>75609</v>
      </c>
      <c r="AR80" s="43">
        <f>AR78+AR79</f>
        <v>736300.86</v>
      </c>
      <c r="AS80" s="111"/>
      <c r="AT80" s="43"/>
      <c r="AU80" s="110">
        <f>AU78+AU79</f>
        <v>75609</v>
      </c>
      <c r="AV80" s="43">
        <f>AV78+AV79</f>
        <v>736300.86</v>
      </c>
      <c r="AW80" s="34">
        <f t="shared" si="62"/>
        <v>0</v>
      </c>
      <c r="AX80" s="251">
        <f t="shared" si="62"/>
        <v>0</v>
      </c>
      <c r="AY80" s="111"/>
      <c r="AZ80" s="43"/>
      <c r="BA80" s="111"/>
      <c r="BB80" s="43"/>
      <c r="BC80" s="111"/>
      <c r="BD80" s="43"/>
      <c r="BE80" s="111"/>
      <c r="BF80" s="43"/>
      <c r="BG80" s="110">
        <f>BG78+BG79</f>
        <v>131888</v>
      </c>
      <c r="BH80" s="43">
        <f>BH78+BH79</f>
        <v>552307.69000000006</v>
      </c>
      <c r="BI80" s="111"/>
      <c r="BJ80" s="43"/>
      <c r="BK80" s="110">
        <f>BK78+BK79</f>
        <v>131888</v>
      </c>
      <c r="BL80" s="43">
        <f>BL78+BL79</f>
        <v>552307.69000000006</v>
      </c>
      <c r="BM80" s="111">
        <f t="shared" si="56"/>
        <v>0</v>
      </c>
      <c r="BN80" s="43">
        <f t="shared" si="56"/>
        <v>0</v>
      </c>
      <c r="BO80" s="111"/>
      <c r="BP80" s="43"/>
      <c r="BQ80" s="111"/>
      <c r="BR80" s="43"/>
      <c r="BS80" s="111"/>
      <c r="BT80" s="43"/>
      <c r="BU80" s="111"/>
      <c r="BV80" s="43"/>
      <c r="BW80" s="110">
        <f>BW78+BW79</f>
        <v>417773</v>
      </c>
      <c r="BX80" s="43">
        <f>BX78+BX79</f>
        <v>3218877.57</v>
      </c>
      <c r="BY80" s="112"/>
      <c r="BZ80" s="43"/>
      <c r="CA80" s="110">
        <f>CA78+CA79</f>
        <v>417773</v>
      </c>
      <c r="CB80" s="43">
        <f>CB78+CB79</f>
        <v>3218877.57</v>
      </c>
      <c r="CC80" s="111">
        <f t="shared" si="57"/>
        <v>0</v>
      </c>
      <c r="CD80" s="43">
        <f t="shared" si="57"/>
        <v>0</v>
      </c>
      <c r="CE80" s="34"/>
      <c r="CF80" s="43"/>
      <c r="CG80" s="34"/>
      <c r="CH80" s="43"/>
      <c r="CI80" s="34"/>
      <c r="CJ80" s="43"/>
      <c r="CK80" s="43"/>
      <c r="CL80" s="34"/>
      <c r="CM80" s="43"/>
      <c r="CN80" s="34"/>
      <c r="CO80" s="43"/>
      <c r="CP80" s="34"/>
      <c r="CQ80" s="43"/>
      <c r="CR80" s="34"/>
      <c r="CS80" s="43"/>
      <c r="CT80" s="34"/>
      <c r="CU80" s="43"/>
      <c r="CV80" s="34"/>
      <c r="CW80" s="43"/>
      <c r="CX80" s="34"/>
      <c r="CY80" s="43"/>
      <c r="CZ80" s="34"/>
      <c r="DA80" s="43"/>
    </row>
    <row r="81" spans="8:83" x14ac:dyDescent="0.25">
      <c r="H81" s="35"/>
      <c r="AC81" s="35"/>
      <c r="BI81" s="35"/>
      <c r="BW81" s="85"/>
      <c r="BY81" s="35"/>
    </row>
    <row r="82" spans="8:83" x14ac:dyDescent="0.25">
      <c r="AA82" s="90">
        <f>AA78-AA73</f>
        <v>10541</v>
      </c>
      <c r="AK82" s="50"/>
      <c r="CE82" s="35"/>
    </row>
    <row r="83" spans="8:83" ht="13.5" customHeight="1" x14ac:dyDescent="0.25">
      <c r="AY83" s="35"/>
      <c r="AZ83" s="35"/>
      <c r="BW83" s="90"/>
    </row>
    <row r="87" spans="8:83" x14ac:dyDescent="0.25">
      <c r="AY87" s="35"/>
    </row>
    <row r="99" spans="97:97" x14ac:dyDescent="0.25">
      <c r="CS99" s="85">
        <f>-8+66-25</f>
        <v>33</v>
      </c>
    </row>
  </sheetData>
  <autoFilter ref="A13:DA73" xr:uid="{00000000-0009-0000-0000-000001000000}"/>
  <mergeCells count="66">
    <mergeCell ref="W12:X12"/>
    <mergeCell ref="Y12:Z12"/>
    <mergeCell ref="AI12:AJ12"/>
    <mergeCell ref="AM12:AN12"/>
    <mergeCell ref="CC12:CD12"/>
    <mergeCell ref="AO12:AP12"/>
    <mergeCell ref="BG12:BH12"/>
    <mergeCell ref="AC12:AD12"/>
    <mergeCell ref="BI12:BJ12"/>
    <mergeCell ref="BY12:BZ12"/>
    <mergeCell ref="BQ12:BR12"/>
    <mergeCell ref="AQ12:AR12"/>
    <mergeCell ref="AS12:AT12"/>
    <mergeCell ref="AU12:AV12"/>
    <mergeCell ref="R12:S12"/>
    <mergeCell ref="T12:U12"/>
    <mergeCell ref="A77:C77"/>
    <mergeCell ref="N12:O12"/>
    <mergeCell ref="A75:C75"/>
    <mergeCell ref="H12:I12"/>
    <mergeCell ref="F12:G12"/>
    <mergeCell ref="L12:M12"/>
    <mergeCell ref="P12:Q12"/>
    <mergeCell ref="CP12:CQ12"/>
    <mergeCell ref="CG12:CH12"/>
    <mergeCell ref="CE12:CF12"/>
    <mergeCell ref="AG12:AH12"/>
    <mergeCell ref="AK12:AL12"/>
    <mergeCell ref="AW12:AX12"/>
    <mergeCell ref="AY12:AZ12"/>
    <mergeCell ref="BA12:BB12"/>
    <mergeCell ref="BC12:BD12"/>
    <mergeCell ref="BE12:BF12"/>
    <mergeCell ref="BK12:BL12"/>
    <mergeCell ref="A79:C79"/>
    <mergeCell ref="A80:C80"/>
    <mergeCell ref="BU12:BV12"/>
    <mergeCell ref="CA12:CB12"/>
    <mergeCell ref="A8:A12"/>
    <mergeCell ref="D11:Z11"/>
    <mergeCell ref="D12:E12"/>
    <mergeCell ref="D8:Z10"/>
    <mergeCell ref="AA8:AP10"/>
    <mergeCell ref="BG8:BV10"/>
    <mergeCell ref="BW8:CM10"/>
    <mergeCell ref="AA12:AB12"/>
    <mergeCell ref="AE12:AF12"/>
    <mergeCell ref="AQ11:BF11"/>
    <mergeCell ref="A78:C78"/>
    <mergeCell ref="J12:K12"/>
    <mergeCell ref="CN8:DA10"/>
    <mergeCell ref="CT12:CU12"/>
    <mergeCell ref="CV12:CW12"/>
    <mergeCell ref="BG11:BV11"/>
    <mergeCell ref="BM12:BN12"/>
    <mergeCell ref="BO12:BP12"/>
    <mergeCell ref="CZ12:DA12"/>
    <mergeCell ref="BW11:CM11"/>
    <mergeCell ref="BW12:BX12"/>
    <mergeCell ref="CI12:CJ12"/>
    <mergeCell ref="CL12:CM12"/>
    <mergeCell ref="CN11:DA11"/>
    <mergeCell ref="CN12:CO12"/>
    <mergeCell ref="CR12:CS12"/>
    <mergeCell ref="CX12:CY12"/>
    <mergeCell ref="BS12:BT12"/>
  </mergeCells>
  <pageMargins left="0.23622047244094491" right="0.23622047244094491" top="0.74803149606299213" bottom="0.74803149606299213" header="0.31496062992125984" footer="0.31496062992125984"/>
  <pageSetup paperSize="9" scale="10" orientation="portrait" r:id="rId1"/>
  <colBreaks count="1" manualBreakCount="1">
    <brk id="91" max="79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tabColor indexed="35"/>
    <pageSetUpPr fitToPage="1"/>
  </sheetPr>
  <dimension ref="A1:AM84"/>
  <sheetViews>
    <sheetView tabSelected="1" zoomScale="80" zoomScaleNormal="80" zoomScaleSheetLayoutView="80" workbookViewId="0">
      <pane xSplit="2" ySplit="13" topLeftCell="J14" activePane="bottomRight" state="frozen"/>
      <selection activeCell="E60" sqref="E60"/>
      <selection pane="topRight" activeCell="E60" sqref="E60"/>
      <selection pane="bottomLeft" activeCell="E60" sqref="E60"/>
      <selection pane="bottomRight" activeCell="N17" sqref="N17"/>
    </sheetView>
  </sheetViews>
  <sheetFormatPr defaultColWidth="9.109375" defaultRowHeight="13.8" x14ac:dyDescent="0.25"/>
  <cols>
    <col min="1" max="1" width="5.109375" style="6" customWidth="1"/>
    <col min="2" max="2" width="80.5546875" style="6" customWidth="1"/>
    <col min="3" max="3" width="15.6640625" style="6" customWidth="1"/>
    <col min="4" max="4" width="18" style="85" customWidth="1"/>
    <col min="5" max="5" width="15.6640625" style="85" customWidth="1"/>
    <col min="6" max="6" width="18.5546875" style="85" customWidth="1"/>
    <col min="7" max="7" width="17.5546875" style="6" customWidth="1"/>
    <col min="8" max="8" width="15.6640625" style="85" customWidth="1"/>
    <col min="9" max="9" width="15.6640625" style="6" customWidth="1"/>
    <col min="10" max="12" width="17.33203125" style="85" customWidth="1"/>
    <col min="13" max="21" width="15.6640625" style="6" customWidth="1"/>
    <col min="22" max="22" width="17" style="6" customWidth="1"/>
    <col min="23" max="23" width="15.6640625" style="6" customWidth="1"/>
    <col min="24" max="24" width="17.5546875" style="6" customWidth="1"/>
    <col min="25" max="25" width="15.6640625" style="6" customWidth="1"/>
    <col min="26" max="26" width="17.33203125" style="6" customWidth="1"/>
    <col min="27" max="27" width="15.6640625" style="6" customWidth="1"/>
    <col min="28" max="28" width="17.6640625" style="6" customWidth="1"/>
    <col min="29" max="36" width="15.6640625" style="6" customWidth="1"/>
    <col min="37" max="37" width="15.5546875" style="6" customWidth="1"/>
    <col min="38" max="38" width="14.88671875" style="6" customWidth="1"/>
    <col min="39" max="39" width="21.33203125" style="6" customWidth="1"/>
    <col min="40" max="16384" width="9.109375" style="6"/>
  </cols>
  <sheetData>
    <row r="1" spans="1:39" x14ac:dyDescent="0.25">
      <c r="V1" s="234"/>
      <c r="AJ1" s="234" t="s">
        <v>25</v>
      </c>
    </row>
    <row r="2" spans="1:39" ht="12.75" customHeight="1" x14ac:dyDescent="0.25">
      <c r="M2" s="35"/>
      <c r="V2" s="234"/>
      <c r="AJ2" s="234" t="s">
        <v>26</v>
      </c>
    </row>
    <row r="3" spans="1:39" x14ac:dyDescent="0.25">
      <c r="V3" s="234"/>
      <c r="AJ3" s="234" t="s">
        <v>27</v>
      </c>
    </row>
    <row r="4" spans="1:39" x14ac:dyDescent="0.25">
      <c r="J4" s="6"/>
      <c r="K4" s="6"/>
      <c r="L4" s="6"/>
      <c r="O4" s="85"/>
      <c r="P4" s="35"/>
      <c r="Q4" s="35"/>
      <c r="V4" s="234"/>
      <c r="W4" s="50"/>
      <c r="X4" s="35"/>
      <c r="AJ4" s="234" t="str">
        <f>'Скорая медицинская помощь'!$Q$4</f>
        <v>страхованию от 30.05.2025 года № 6/2025</v>
      </c>
      <c r="AK4" s="35"/>
    </row>
    <row r="5" spans="1:39" x14ac:dyDescent="0.25">
      <c r="I5" s="85"/>
      <c r="M5" s="50"/>
      <c r="N5" s="35"/>
      <c r="P5" s="35"/>
      <c r="R5" s="35"/>
      <c r="T5" s="35"/>
    </row>
    <row r="6" spans="1:39" x14ac:dyDescent="0.25">
      <c r="G6" s="35"/>
      <c r="I6" s="35"/>
      <c r="N6" s="35"/>
      <c r="R6" s="113"/>
    </row>
    <row r="7" spans="1:39" ht="23.25" customHeight="1" x14ac:dyDescent="0.25">
      <c r="I7" s="35"/>
      <c r="M7" s="50"/>
      <c r="N7" s="50"/>
      <c r="Q7" s="35"/>
    </row>
    <row r="8" spans="1:39" ht="12.75" customHeight="1" x14ac:dyDescent="0.25">
      <c r="A8" s="412" t="s">
        <v>0</v>
      </c>
      <c r="B8" s="415" t="s">
        <v>1</v>
      </c>
      <c r="C8" s="396" t="s">
        <v>22</v>
      </c>
      <c r="D8" s="397"/>
      <c r="E8" s="397"/>
      <c r="F8" s="397"/>
      <c r="G8" s="397"/>
      <c r="H8" s="397"/>
      <c r="I8" s="397"/>
      <c r="J8" s="397"/>
      <c r="K8" s="397"/>
      <c r="L8" s="397"/>
      <c r="M8" s="397"/>
      <c r="N8" s="397"/>
      <c r="O8" s="397"/>
      <c r="P8" s="397"/>
      <c r="Q8" s="397"/>
      <c r="R8" s="397"/>
      <c r="S8" s="397"/>
      <c r="T8" s="397"/>
      <c r="U8" s="397"/>
      <c r="V8" s="398"/>
      <c r="W8" s="396" t="s">
        <v>23</v>
      </c>
      <c r="X8" s="397"/>
      <c r="Y8" s="397"/>
      <c r="Z8" s="397"/>
      <c r="AA8" s="397"/>
      <c r="AB8" s="397"/>
      <c r="AC8" s="397"/>
      <c r="AD8" s="397"/>
      <c r="AE8" s="397"/>
      <c r="AF8" s="397"/>
      <c r="AG8" s="397"/>
      <c r="AH8" s="397"/>
      <c r="AI8" s="397"/>
      <c r="AJ8" s="398"/>
    </row>
    <row r="9" spans="1:39" ht="13.5" customHeight="1" x14ac:dyDescent="0.25">
      <c r="A9" s="413"/>
      <c r="B9" s="416"/>
      <c r="C9" s="399"/>
      <c r="D9" s="400"/>
      <c r="E9" s="400"/>
      <c r="F9" s="400"/>
      <c r="G9" s="400"/>
      <c r="H9" s="400"/>
      <c r="I9" s="400"/>
      <c r="J9" s="400"/>
      <c r="K9" s="400"/>
      <c r="L9" s="400"/>
      <c r="M9" s="400"/>
      <c r="N9" s="400"/>
      <c r="O9" s="400"/>
      <c r="P9" s="400"/>
      <c r="Q9" s="400"/>
      <c r="R9" s="400"/>
      <c r="S9" s="400"/>
      <c r="T9" s="400"/>
      <c r="U9" s="400"/>
      <c r="V9" s="401"/>
      <c r="W9" s="399"/>
      <c r="X9" s="400"/>
      <c r="Y9" s="400"/>
      <c r="Z9" s="400"/>
      <c r="AA9" s="400"/>
      <c r="AB9" s="400"/>
      <c r="AC9" s="400"/>
      <c r="AD9" s="400"/>
      <c r="AE9" s="400"/>
      <c r="AF9" s="400"/>
      <c r="AG9" s="400"/>
      <c r="AH9" s="400"/>
      <c r="AI9" s="400"/>
      <c r="AJ9" s="401"/>
    </row>
    <row r="10" spans="1:39" ht="12" customHeight="1" x14ac:dyDescent="0.25">
      <c r="A10" s="413"/>
      <c r="B10" s="416"/>
      <c r="C10" s="399"/>
      <c r="D10" s="400"/>
      <c r="E10" s="400"/>
      <c r="F10" s="400"/>
      <c r="G10" s="400"/>
      <c r="H10" s="400"/>
      <c r="I10" s="400"/>
      <c r="J10" s="400"/>
      <c r="K10" s="400"/>
      <c r="L10" s="400"/>
      <c r="M10" s="400"/>
      <c r="N10" s="400"/>
      <c r="O10" s="400"/>
      <c r="P10" s="400"/>
      <c r="Q10" s="400"/>
      <c r="R10" s="400"/>
      <c r="S10" s="400"/>
      <c r="T10" s="400"/>
      <c r="U10" s="400"/>
      <c r="V10" s="401"/>
      <c r="W10" s="399"/>
      <c r="X10" s="400"/>
      <c r="Y10" s="400"/>
      <c r="Z10" s="400"/>
      <c r="AA10" s="400"/>
      <c r="AB10" s="400"/>
      <c r="AC10" s="400"/>
      <c r="AD10" s="400"/>
      <c r="AE10" s="400"/>
      <c r="AF10" s="400"/>
      <c r="AG10" s="400"/>
      <c r="AH10" s="400"/>
      <c r="AI10" s="400"/>
      <c r="AJ10" s="401"/>
    </row>
    <row r="11" spans="1:39" ht="18.75" customHeight="1" x14ac:dyDescent="0.25">
      <c r="A11" s="413"/>
      <c r="B11" s="416"/>
      <c r="C11" s="399"/>
      <c r="D11" s="400"/>
      <c r="E11" s="400"/>
      <c r="F11" s="400"/>
      <c r="G11" s="400"/>
      <c r="H11" s="400"/>
      <c r="I11" s="400"/>
      <c r="J11" s="400"/>
      <c r="K11" s="400"/>
      <c r="L11" s="400"/>
      <c r="M11" s="400"/>
      <c r="N11" s="400"/>
      <c r="O11" s="400"/>
      <c r="P11" s="400"/>
      <c r="Q11" s="400"/>
      <c r="R11" s="400"/>
      <c r="S11" s="400"/>
      <c r="T11" s="400"/>
      <c r="U11" s="400"/>
      <c r="V11" s="401"/>
      <c r="W11" s="399"/>
      <c r="X11" s="400"/>
      <c r="Y11" s="400"/>
      <c r="Z11" s="400"/>
      <c r="AA11" s="400"/>
      <c r="AB11" s="400"/>
      <c r="AC11" s="400"/>
      <c r="AD11" s="400"/>
      <c r="AE11" s="400"/>
      <c r="AF11" s="400"/>
      <c r="AG11" s="400"/>
      <c r="AH11" s="400"/>
      <c r="AI11" s="400"/>
      <c r="AJ11" s="401"/>
    </row>
    <row r="12" spans="1:39" s="8" customFormat="1" ht="119.25" customHeight="1" x14ac:dyDescent="0.25">
      <c r="A12" s="413"/>
      <c r="B12" s="416"/>
      <c r="C12" s="444" t="str">
        <f>'Скорая медицинская помощь'!$D$12</f>
        <v>Утвержденное плановое задание в соответствии с заседанием Комиссии 5/2025</v>
      </c>
      <c r="D12" s="445"/>
      <c r="E12" s="449" t="s">
        <v>46</v>
      </c>
      <c r="F12" s="450"/>
      <c r="G12" s="407" t="str">
        <f>'Скорая медицинская помощь'!$F$12</f>
        <v>Принято к оплате оказанной медицинской помощи за 4 месяца 2025  года</v>
      </c>
      <c r="H12" s="406"/>
      <c r="I12" s="445" t="str">
        <f>'Скорая медицинская помощь'!$H$12</f>
        <v>Проект планового задания для заседания Комиссии 6/2025</v>
      </c>
      <c r="J12" s="445"/>
      <c r="K12" s="449" t="s">
        <v>46</v>
      </c>
      <c r="L12" s="450"/>
      <c r="M12" s="408" t="str">
        <f>'Скорая медицинская помощь'!$J$12</f>
        <v>Внесенные в проект планового задания изменения в соответствии с заседанием Комиссии 5/2025</v>
      </c>
      <c r="N12" s="409"/>
      <c r="O12" s="407" t="s">
        <v>11</v>
      </c>
      <c r="P12" s="406"/>
      <c r="Q12" s="407" t="s">
        <v>42</v>
      </c>
      <c r="R12" s="406"/>
      <c r="S12" s="445" t="s">
        <v>12</v>
      </c>
      <c r="T12" s="445"/>
      <c r="U12" s="407" t="s">
        <v>13</v>
      </c>
      <c r="V12" s="418"/>
      <c r="W12" s="444" t="str">
        <f>'Скорая медицинская помощь'!$D$12</f>
        <v>Утвержденное плановое задание в соответствии с заседанием Комиссии 5/2025</v>
      </c>
      <c r="X12" s="445"/>
      <c r="Y12" s="407" t="str">
        <f>'Скорая медицинская помощь'!$F$12</f>
        <v>Принято к оплате оказанной медицинской помощи за 4 месяца 2025  года</v>
      </c>
      <c r="Z12" s="406"/>
      <c r="AA12" s="445" t="str">
        <f>'Скорая медицинская помощь'!$H$12</f>
        <v>Проект планового задания для заседания Комиссии 6/2025</v>
      </c>
      <c r="AB12" s="445"/>
      <c r="AC12" s="408" t="str">
        <f>'Скорая медицинская помощь'!$J$12</f>
        <v>Внесенные в проект планового задания изменения в соответствии с заседанием Комиссии 5/2025</v>
      </c>
      <c r="AD12" s="409"/>
      <c r="AE12" s="407" t="s">
        <v>11</v>
      </c>
      <c r="AF12" s="406"/>
      <c r="AG12" s="407" t="s">
        <v>12</v>
      </c>
      <c r="AH12" s="406"/>
      <c r="AI12" s="407" t="s">
        <v>13</v>
      </c>
      <c r="AJ12" s="418"/>
      <c r="AK12" s="323"/>
      <c r="AM12" s="324"/>
    </row>
    <row r="13" spans="1:39" s="8" customFormat="1" ht="42" customHeight="1" x14ac:dyDescent="0.25">
      <c r="A13" s="462"/>
      <c r="B13" s="461"/>
      <c r="C13" s="252" t="s">
        <v>15</v>
      </c>
      <c r="D13" s="269" t="s">
        <v>16</v>
      </c>
      <c r="E13" s="252" t="s">
        <v>15</v>
      </c>
      <c r="F13" s="269" t="s">
        <v>16</v>
      </c>
      <c r="G13" s="253" t="s">
        <v>15</v>
      </c>
      <c r="H13" s="269" t="s">
        <v>16</v>
      </c>
      <c r="I13" s="253" t="s">
        <v>15</v>
      </c>
      <c r="J13" s="269" t="s">
        <v>16</v>
      </c>
      <c r="K13" s="252" t="s">
        <v>15</v>
      </c>
      <c r="L13" s="269" t="s">
        <v>16</v>
      </c>
      <c r="M13" s="264" t="s">
        <v>15</v>
      </c>
      <c r="N13" s="264" t="s">
        <v>16</v>
      </c>
      <c r="O13" s="253" t="s">
        <v>15</v>
      </c>
      <c r="P13" s="253" t="s">
        <v>16</v>
      </c>
      <c r="Q13" s="253" t="s">
        <v>15</v>
      </c>
      <c r="R13" s="253" t="s">
        <v>16</v>
      </c>
      <c r="S13" s="253" t="s">
        <v>15</v>
      </c>
      <c r="T13" s="253" t="s">
        <v>16</v>
      </c>
      <c r="U13" s="253" t="s">
        <v>15</v>
      </c>
      <c r="V13" s="92" t="s">
        <v>16</v>
      </c>
      <c r="W13" s="2" t="s">
        <v>15</v>
      </c>
      <c r="X13" s="1" t="s">
        <v>16</v>
      </c>
      <c r="Y13" s="1" t="s">
        <v>15</v>
      </c>
      <c r="Z13" s="1" t="s">
        <v>16</v>
      </c>
      <c r="AA13" s="1" t="s">
        <v>15</v>
      </c>
      <c r="AB13" s="1" t="s">
        <v>16</v>
      </c>
      <c r="AC13" s="91" t="s">
        <v>15</v>
      </c>
      <c r="AD13" s="91" t="s">
        <v>16</v>
      </c>
      <c r="AE13" s="1" t="s">
        <v>15</v>
      </c>
      <c r="AF13" s="1" t="s">
        <v>16</v>
      </c>
      <c r="AG13" s="1" t="s">
        <v>15</v>
      </c>
      <c r="AH13" s="1" t="s">
        <v>16</v>
      </c>
      <c r="AI13" s="1" t="s">
        <v>15</v>
      </c>
      <c r="AJ13" s="92" t="s">
        <v>16</v>
      </c>
      <c r="AK13" s="323"/>
      <c r="AM13" s="324"/>
    </row>
    <row r="14" spans="1:39" x14ac:dyDescent="0.25">
      <c r="A14" s="36">
        <f>'Скорая медицинская помощь'!A14</f>
        <v>1</v>
      </c>
      <c r="B14" s="129" t="str">
        <f>'Скорая медицинская помощь'!C14</f>
        <v>ГБУЗ "ККБ им. А.С. ЛУКАШЕВСКОГО"</v>
      </c>
      <c r="C14" s="128">
        <f>'[1]План 2025'!$AE9</f>
        <v>12513</v>
      </c>
      <c r="D14" s="44">
        <f>'[1]План 2025'!$AF9</f>
        <v>2966234.5</v>
      </c>
      <c r="E14" s="128">
        <f>'[1]План 2025'!$AS9</f>
        <v>0</v>
      </c>
      <c r="F14" s="44">
        <f>'[1]План 2025'!$AT9</f>
        <v>0</v>
      </c>
      <c r="G14" s="146">
        <f>'[2]СВОД по МО'!$HT16</f>
        <v>4221</v>
      </c>
      <c r="H14" s="146">
        <f>'[2]СВОД по МО'!$HZ16</f>
        <v>1100609.0499400001</v>
      </c>
      <c r="I14" s="128">
        <f>'[3]План 2025'!$AE9</f>
        <v>12523</v>
      </c>
      <c r="J14" s="44">
        <f>'[3]План 2025'!$AF9</f>
        <v>2968214.5</v>
      </c>
      <c r="K14" s="128">
        <f>'[3]План 2025'!$AS9</f>
        <v>10</v>
      </c>
      <c r="L14" s="44">
        <f>'[3]План 2025'!$AT9</f>
        <v>1980</v>
      </c>
      <c r="M14" s="13">
        <f>I14-C14</f>
        <v>10</v>
      </c>
      <c r="N14" s="52">
        <f>J14-D14</f>
        <v>1980</v>
      </c>
      <c r="O14" s="5"/>
      <c r="P14" s="66"/>
      <c r="Q14" s="5">
        <v>10</v>
      </c>
      <c r="R14" s="131">
        <v>1980</v>
      </c>
      <c r="S14" s="131"/>
      <c r="T14" s="131"/>
      <c r="U14" s="5"/>
      <c r="V14" s="144"/>
      <c r="W14" s="140">
        <f>'[1]План 2025'!$AU9</f>
        <v>324</v>
      </c>
      <c r="X14" s="139">
        <f>'[1]План 2025'!$AV9</f>
        <v>147727.32</v>
      </c>
      <c r="Y14" s="146">
        <f>'[2]СВОД по МО'!$IJ16</f>
        <v>83</v>
      </c>
      <c r="Z14" s="146">
        <f>'[2]СВОД по МО'!$IP16</f>
        <v>34607.068449999992</v>
      </c>
      <c r="AA14" s="140">
        <f>'[3]План 2025'!$AU9</f>
        <v>324</v>
      </c>
      <c r="AB14" s="139">
        <f>'[3]План 2025'!$AV9</f>
        <v>147727.32</v>
      </c>
      <c r="AC14" s="141">
        <f t="shared" ref="AC14:AC45" si="0">AA14-W14</f>
        <v>0</v>
      </c>
      <c r="AD14" s="142">
        <f>AB14-X14</f>
        <v>0</v>
      </c>
      <c r="AE14" s="143"/>
      <c r="AF14" s="145"/>
      <c r="AG14" s="143"/>
      <c r="AH14" s="143"/>
      <c r="AI14" s="143"/>
      <c r="AJ14" s="144"/>
      <c r="AK14" s="64"/>
      <c r="AL14" s="86"/>
      <c r="AM14" s="326"/>
    </row>
    <row r="15" spans="1:39" x14ac:dyDescent="0.25">
      <c r="A15" s="9">
        <f>'Скорая медицинская помощь'!A15</f>
        <v>2</v>
      </c>
      <c r="B15" s="129" t="str">
        <f>'Скорая медицинская помощь'!C15</f>
        <v>ГБУЗ ККДБ</v>
      </c>
      <c r="C15" s="128">
        <f>'[1]План 2025'!$AE10</f>
        <v>3833</v>
      </c>
      <c r="D15" s="44">
        <f>'[1]План 2025'!$AF10</f>
        <v>618522.32999999996</v>
      </c>
      <c r="E15" s="128">
        <f>'[1]План 2025'!$AS10</f>
        <v>15</v>
      </c>
      <c r="F15" s="44">
        <f>'[1]План 2025'!$AT10</f>
        <v>6527.08</v>
      </c>
      <c r="G15" s="12">
        <f>'[2]СВОД по МО'!$HT17</f>
        <v>1264</v>
      </c>
      <c r="H15" s="12">
        <f>'[2]СВОД по МО'!$HZ17</f>
        <v>228222.15739000001</v>
      </c>
      <c r="I15" s="128">
        <f>'[3]План 2025'!$AE10</f>
        <v>3859</v>
      </c>
      <c r="J15" s="44">
        <f>'[3]План 2025'!$AF10</f>
        <v>621276</v>
      </c>
      <c r="K15" s="128">
        <f>'[3]План 2025'!$AS10</f>
        <v>41</v>
      </c>
      <c r="L15" s="44">
        <f>'[3]План 2025'!$AT10</f>
        <v>9280.75</v>
      </c>
      <c r="M15" s="13">
        <f t="shared" ref="M15:M45" si="1">I15-C15</f>
        <v>26</v>
      </c>
      <c r="N15" s="52">
        <f t="shared" ref="N15:N45" si="2">J15-D15</f>
        <v>2753.6700000000419</v>
      </c>
      <c r="O15" s="5"/>
      <c r="P15" s="66"/>
      <c r="Q15" s="5">
        <v>26</v>
      </c>
      <c r="R15" s="131">
        <v>2753.6700000000419</v>
      </c>
      <c r="S15" s="131"/>
      <c r="T15" s="131"/>
      <c r="U15" s="5"/>
      <c r="V15" s="14"/>
      <c r="W15" s="140">
        <f>'[1]План 2025'!$AU10</f>
        <v>13</v>
      </c>
      <c r="X15" s="139">
        <f>'[1]План 2025'!$AV10</f>
        <v>10078.799999999999</v>
      </c>
      <c r="Y15" s="12">
        <f>'[2]СВОД по МО'!$IJ17</f>
        <v>3</v>
      </c>
      <c r="Z15" s="12">
        <f>'[2]СВОД по МО'!$IP17</f>
        <v>3056.6985500000001</v>
      </c>
      <c r="AA15" s="140">
        <f>'[3]План 2025'!$AU10</f>
        <v>13</v>
      </c>
      <c r="AB15" s="139">
        <f>'[3]План 2025'!$AV10</f>
        <v>10078.799999999999</v>
      </c>
      <c r="AC15" s="13">
        <f t="shared" si="0"/>
        <v>0</v>
      </c>
      <c r="AD15" s="52">
        <f t="shared" ref="AD15:AD45" si="3">AB15-X15</f>
        <v>0</v>
      </c>
      <c r="AE15" s="5"/>
      <c r="AF15" s="66"/>
      <c r="AG15" s="5"/>
      <c r="AH15" s="5"/>
      <c r="AI15" s="5"/>
      <c r="AJ15" s="14"/>
      <c r="AK15" s="64"/>
      <c r="AL15" s="86"/>
      <c r="AM15" s="326"/>
    </row>
    <row r="16" spans="1:39" x14ac:dyDescent="0.25">
      <c r="A16" s="9">
        <f>'Скорая медицинская помощь'!A16</f>
        <v>3</v>
      </c>
      <c r="B16" s="129" t="str">
        <f>'Скорая медицинская помощь'!C16</f>
        <v>ГБУЗ ККСП</v>
      </c>
      <c r="C16" s="128">
        <f>'[1]План 2025'!$AE11</f>
        <v>0</v>
      </c>
      <c r="D16" s="44">
        <f>'[1]План 2025'!$AF11</f>
        <v>0</v>
      </c>
      <c r="E16" s="128">
        <f>'[1]План 2025'!$AS11</f>
        <v>0</v>
      </c>
      <c r="F16" s="44">
        <f>'[1]План 2025'!$AT11</f>
        <v>0</v>
      </c>
      <c r="G16" s="12">
        <f>'[2]СВОД по МО'!$HT18</f>
        <v>0</v>
      </c>
      <c r="H16" s="12">
        <f>'[2]СВОД по МО'!$HZ18</f>
        <v>0</v>
      </c>
      <c r="I16" s="128">
        <f>'[3]План 2025'!$AE11</f>
        <v>0</v>
      </c>
      <c r="J16" s="44">
        <f>'[3]План 2025'!$AF11</f>
        <v>0</v>
      </c>
      <c r="K16" s="128">
        <f>'[3]План 2025'!$AS11</f>
        <v>0</v>
      </c>
      <c r="L16" s="44">
        <f>'[3]План 2025'!$AT11</f>
        <v>0</v>
      </c>
      <c r="M16" s="13">
        <f t="shared" si="1"/>
        <v>0</v>
      </c>
      <c r="N16" s="52">
        <f t="shared" si="2"/>
        <v>0</v>
      </c>
      <c r="O16" s="5"/>
      <c r="P16" s="66"/>
      <c r="Q16" s="5"/>
      <c r="R16" s="131"/>
      <c r="S16" s="131"/>
      <c r="T16" s="131"/>
      <c r="U16" s="5"/>
      <c r="V16" s="14"/>
      <c r="W16" s="140">
        <f>'[1]План 2025'!$AU11</f>
        <v>0</v>
      </c>
      <c r="X16" s="139">
        <f>'[1]План 2025'!$AV11</f>
        <v>0</v>
      </c>
      <c r="Y16" s="12">
        <f>'[2]СВОД по МО'!$IJ18</f>
        <v>0</v>
      </c>
      <c r="Z16" s="12">
        <f>'[2]СВОД по МО'!$IP18</f>
        <v>0</v>
      </c>
      <c r="AA16" s="140">
        <f>'[3]План 2025'!$AU11</f>
        <v>0</v>
      </c>
      <c r="AB16" s="139">
        <f>'[3]План 2025'!$AV11</f>
        <v>0</v>
      </c>
      <c r="AC16" s="13">
        <f t="shared" si="0"/>
        <v>0</v>
      </c>
      <c r="AD16" s="52">
        <f t="shared" si="3"/>
        <v>0</v>
      </c>
      <c r="AE16" s="5"/>
      <c r="AF16" s="67"/>
      <c r="AG16" s="5"/>
      <c r="AH16" s="5"/>
      <c r="AI16" s="5"/>
      <c r="AJ16" s="14"/>
      <c r="AK16" s="64"/>
      <c r="AL16" s="86"/>
      <c r="AM16" s="326"/>
    </row>
    <row r="17" spans="1:39" x14ac:dyDescent="0.25">
      <c r="A17" s="9">
        <f>'Скорая медицинская помощь'!A17</f>
        <v>4</v>
      </c>
      <c r="B17" s="129" t="str">
        <f>'Скорая медицинская помощь'!C17</f>
        <v>ГБУЗ КККВД</v>
      </c>
      <c r="C17" s="128">
        <f>'[1]План 2025'!$AE12</f>
        <v>403</v>
      </c>
      <c r="D17" s="44">
        <f>'[1]План 2025'!$AF12</f>
        <v>69830.16</v>
      </c>
      <c r="E17" s="128">
        <f>'[1]План 2025'!$AS12</f>
        <v>0</v>
      </c>
      <c r="F17" s="44">
        <f>'[1]План 2025'!$AT12</f>
        <v>0</v>
      </c>
      <c r="G17" s="12">
        <f>'[2]СВОД по МО'!$HT19</f>
        <v>144</v>
      </c>
      <c r="H17" s="12">
        <f>'[2]СВОД по МО'!$HZ19</f>
        <v>38086.101689999996</v>
      </c>
      <c r="I17" s="128">
        <f>'[3]План 2025'!$AE12</f>
        <v>403</v>
      </c>
      <c r="J17" s="44">
        <f>'[3]План 2025'!$AF12</f>
        <v>69830.16</v>
      </c>
      <c r="K17" s="128">
        <f>'[3]План 2025'!$AS12</f>
        <v>0</v>
      </c>
      <c r="L17" s="44">
        <f>'[3]План 2025'!$AT12</f>
        <v>0</v>
      </c>
      <c r="M17" s="13">
        <f t="shared" si="1"/>
        <v>0</v>
      </c>
      <c r="N17" s="52">
        <f t="shared" si="2"/>
        <v>0</v>
      </c>
      <c r="O17" s="5"/>
      <c r="P17" s="66"/>
      <c r="Q17" s="5"/>
      <c r="R17" s="131"/>
      <c r="S17" s="131"/>
      <c r="T17" s="131"/>
      <c r="U17" s="5"/>
      <c r="V17" s="14"/>
      <c r="W17" s="140">
        <f>'[1]План 2025'!$AU12</f>
        <v>0</v>
      </c>
      <c r="X17" s="139">
        <f>'[1]План 2025'!$AV12</f>
        <v>0</v>
      </c>
      <c r="Y17" s="12">
        <f>'[2]СВОД по МО'!$IJ19</f>
        <v>0</v>
      </c>
      <c r="Z17" s="12">
        <f>'[2]СВОД по МО'!$IP19</f>
        <v>0</v>
      </c>
      <c r="AA17" s="140">
        <f>'[3]План 2025'!$AU12</f>
        <v>0</v>
      </c>
      <c r="AB17" s="139">
        <f>'[3]План 2025'!$AV12</f>
        <v>0</v>
      </c>
      <c r="AC17" s="13">
        <f t="shared" si="0"/>
        <v>0</v>
      </c>
      <c r="AD17" s="52">
        <f t="shared" si="3"/>
        <v>0</v>
      </c>
      <c r="AE17" s="5"/>
      <c r="AF17" s="67"/>
      <c r="AG17" s="5"/>
      <c r="AH17" s="5"/>
      <c r="AI17" s="5"/>
      <c r="AJ17" s="14"/>
      <c r="AK17" s="64"/>
      <c r="AL17" s="86"/>
      <c r="AM17" s="326"/>
    </row>
    <row r="18" spans="1:39" x14ac:dyDescent="0.25">
      <c r="A18" s="9">
        <f>'Скорая медицинская помощь'!A18</f>
        <v>5</v>
      </c>
      <c r="B18" s="129" t="str">
        <f>'Скорая медицинская помощь'!C18</f>
        <v>ГБУЗ КККД</v>
      </c>
      <c r="C18" s="128">
        <f>'[1]План 2025'!$AE13</f>
        <v>0</v>
      </c>
      <c r="D18" s="44">
        <f>'[1]План 2025'!$AF13</f>
        <v>0</v>
      </c>
      <c r="E18" s="128">
        <f>'[1]План 2025'!$AS13</f>
        <v>0</v>
      </c>
      <c r="F18" s="44">
        <f>'[1]План 2025'!$AT13</f>
        <v>0</v>
      </c>
      <c r="G18" s="12">
        <f>'[2]СВОД по МО'!$HT20</f>
        <v>0</v>
      </c>
      <c r="H18" s="12">
        <f>'[2]СВОД по МО'!$HZ20</f>
        <v>0</v>
      </c>
      <c r="I18" s="128">
        <f>'[3]План 2025'!$AE13</f>
        <v>0</v>
      </c>
      <c r="J18" s="44">
        <f>'[3]План 2025'!$AF13</f>
        <v>0</v>
      </c>
      <c r="K18" s="128">
        <f>'[3]План 2025'!$AS13</f>
        <v>0</v>
      </c>
      <c r="L18" s="44">
        <f>'[3]План 2025'!$AT13</f>
        <v>0</v>
      </c>
      <c r="M18" s="13">
        <f t="shared" si="1"/>
        <v>0</v>
      </c>
      <c r="N18" s="52">
        <f t="shared" si="2"/>
        <v>0</v>
      </c>
      <c r="O18" s="5"/>
      <c r="P18" s="66"/>
      <c r="Q18" s="5"/>
      <c r="R18" s="131"/>
      <c r="S18" s="131"/>
      <c r="T18" s="131"/>
      <c r="U18" s="5"/>
      <c r="V18" s="14"/>
      <c r="W18" s="140">
        <f>'[1]План 2025'!$AU13</f>
        <v>0</v>
      </c>
      <c r="X18" s="139">
        <f>'[1]План 2025'!$AV13</f>
        <v>0</v>
      </c>
      <c r="Y18" s="12">
        <f>'[2]СВОД по МО'!$IJ20</f>
        <v>0</v>
      </c>
      <c r="Z18" s="12">
        <f>'[2]СВОД по МО'!$IP20</f>
        <v>0</v>
      </c>
      <c r="AA18" s="140">
        <f>'[3]План 2025'!$AU13</f>
        <v>0</v>
      </c>
      <c r="AB18" s="139">
        <f>'[3]План 2025'!$AV13</f>
        <v>0</v>
      </c>
      <c r="AC18" s="13">
        <f t="shared" si="0"/>
        <v>0</v>
      </c>
      <c r="AD18" s="52">
        <f t="shared" si="3"/>
        <v>0</v>
      </c>
      <c r="AE18" s="5"/>
      <c r="AF18" s="67"/>
      <c r="AG18" s="5"/>
      <c r="AH18" s="5"/>
      <c r="AI18" s="5"/>
      <c r="AJ18" s="14"/>
      <c r="AK18" s="64"/>
      <c r="AL18" s="86"/>
      <c r="AM18" s="326"/>
    </row>
    <row r="19" spans="1:39" x14ac:dyDescent="0.25">
      <c r="A19" s="9">
        <f>'Скорая медицинская помощь'!A19</f>
        <v>6</v>
      </c>
      <c r="B19" s="129" t="str">
        <f>'Скорая медицинская помощь'!C19</f>
        <v>ГБУЗ ККОД</v>
      </c>
      <c r="C19" s="128">
        <f>'[1]План 2025'!$AE14</f>
        <v>2929</v>
      </c>
      <c r="D19" s="44">
        <f>'[1]План 2025'!$AF14</f>
        <v>818448.66000000015</v>
      </c>
      <c r="E19" s="128">
        <f>'[1]План 2025'!$AS14</f>
        <v>0</v>
      </c>
      <c r="F19" s="44">
        <f>'[1]План 2025'!$AT14</f>
        <v>0</v>
      </c>
      <c r="G19" s="12">
        <f>'[2]СВОД по МО'!$HT21</f>
        <v>963</v>
      </c>
      <c r="H19" s="12">
        <f>'[2]СВОД по МО'!$HZ21</f>
        <v>264588.11729000002</v>
      </c>
      <c r="I19" s="128">
        <f>'[3]План 2025'!$AE14</f>
        <v>2929</v>
      </c>
      <c r="J19" s="44">
        <f>'[3]План 2025'!$AF14</f>
        <v>818448.66000000015</v>
      </c>
      <c r="K19" s="128">
        <f>'[3]План 2025'!$AS14</f>
        <v>0</v>
      </c>
      <c r="L19" s="44">
        <f>'[3]План 2025'!$AT14</f>
        <v>0</v>
      </c>
      <c r="M19" s="13">
        <f t="shared" si="1"/>
        <v>0</v>
      </c>
      <c r="N19" s="52">
        <f t="shared" si="2"/>
        <v>0</v>
      </c>
      <c r="O19" s="5"/>
      <c r="P19" s="66"/>
      <c r="Q19" s="5"/>
      <c r="R19" s="131"/>
      <c r="S19" s="131"/>
      <c r="T19" s="131"/>
      <c r="U19" s="5"/>
      <c r="V19" s="14"/>
      <c r="W19" s="140">
        <f>'[1]План 2025'!$AU14</f>
        <v>105</v>
      </c>
      <c r="X19" s="139">
        <f>'[1]План 2025'!$AV14</f>
        <v>44069.929999999993</v>
      </c>
      <c r="Y19" s="12">
        <f>'[2]СВОД по МО'!$IJ21</f>
        <v>25</v>
      </c>
      <c r="Z19" s="12">
        <f>'[2]СВОД по МО'!$IP21</f>
        <v>11221.896999999999</v>
      </c>
      <c r="AA19" s="140">
        <f>'[3]План 2025'!$AU14</f>
        <v>105</v>
      </c>
      <c r="AB19" s="139">
        <f>'[3]План 2025'!$AV14</f>
        <v>44069.929999999993</v>
      </c>
      <c r="AC19" s="13">
        <f t="shared" si="0"/>
        <v>0</v>
      </c>
      <c r="AD19" s="52">
        <f t="shared" si="3"/>
        <v>0</v>
      </c>
      <c r="AE19" s="5"/>
      <c r="AF19" s="67"/>
      <c r="AG19" s="5"/>
      <c r="AH19" s="5"/>
      <c r="AI19" s="5"/>
      <c r="AJ19" s="14"/>
      <c r="AK19" s="64"/>
      <c r="AL19" s="86"/>
      <c r="AM19" s="326"/>
    </row>
    <row r="20" spans="1:39" x14ac:dyDescent="0.25">
      <c r="A20" s="9">
        <f>'Скорая медицинская помощь'!A20</f>
        <v>7</v>
      </c>
      <c r="B20" s="129" t="str">
        <f>'Скорая медицинская помощь'!C20</f>
        <v>ГБУЗ КОБ</v>
      </c>
      <c r="C20" s="128">
        <f>'[1]План 2025'!$AE15</f>
        <v>941</v>
      </c>
      <c r="D20" s="44">
        <f>'[1]План 2025'!$AF15</f>
        <v>119917.20000000001</v>
      </c>
      <c r="E20" s="128">
        <f>'[1]План 2025'!$AS15</f>
        <v>0</v>
      </c>
      <c r="F20" s="44">
        <f>'[1]План 2025'!$AT15</f>
        <v>0</v>
      </c>
      <c r="G20" s="12">
        <f>'[2]СВОД по МО'!$HT22</f>
        <v>348</v>
      </c>
      <c r="H20" s="12">
        <f>'[2]СВОД по МО'!$HZ22</f>
        <v>39970.81106</v>
      </c>
      <c r="I20" s="128">
        <f>'[3]План 2025'!$AE15</f>
        <v>941</v>
      </c>
      <c r="J20" s="44">
        <f>'[3]План 2025'!$AF15</f>
        <v>119917.20000000001</v>
      </c>
      <c r="K20" s="128">
        <f>'[3]План 2025'!$AS15</f>
        <v>0</v>
      </c>
      <c r="L20" s="44">
        <f>'[3]План 2025'!$AT15</f>
        <v>0</v>
      </c>
      <c r="M20" s="13">
        <f t="shared" si="1"/>
        <v>0</v>
      </c>
      <c r="N20" s="52">
        <f t="shared" si="2"/>
        <v>0</v>
      </c>
      <c r="O20" s="5"/>
      <c r="P20" s="66"/>
      <c r="Q20" s="5"/>
      <c r="R20" s="131"/>
      <c r="S20" s="131"/>
      <c r="T20" s="131"/>
      <c r="U20" s="5"/>
      <c r="V20" s="14"/>
      <c r="W20" s="140">
        <f>'[1]План 2025'!$AU15</f>
        <v>0</v>
      </c>
      <c r="X20" s="139">
        <f>'[1]План 2025'!$AV15</f>
        <v>0</v>
      </c>
      <c r="Y20" s="12">
        <f>'[2]СВОД по МО'!$IJ22</f>
        <v>0</v>
      </c>
      <c r="Z20" s="12">
        <f>'[2]СВОД по МО'!$IP22</f>
        <v>0</v>
      </c>
      <c r="AA20" s="140">
        <f>'[3]План 2025'!$AU15</f>
        <v>0</v>
      </c>
      <c r="AB20" s="139">
        <f>'[3]План 2025'!$AV15</f>
        <v>0</v>
      </c>
      <c r="AC20" s="13">
        <f t="shared" si="0"/>
        <v>0</v>
      </c>
      <c r="AD20" s="52">
        <f t="shared" si="3"/>
        <v>0</v>
      </c>
      <c r="AE20" s="5"/>
      <c r="AF20" s="67"/>
      <c r="AG20" s="5"/>
      <c r="AH20" s="5"/>
      <c r="AI20" s="5"/>
      <c r="AJ20" s="14"/>
      <c r="AK20" s="64"/>
      <c r="AL20" s="86"/>
      <c r="AM20" s="326"/>
    </row>
    <row r="21" spans="1:39" x14ac:dyDescent="0.25">
      <c r="A21" s="9">
        <f>'Скорая медицинская помощь'!A21</f>
        <v>8</v>
      </c>
      <c r="B21" s="129" t="str">
        <f>'Скорая медицинская помощь'!C21</f>
        <v>ГБУЗ КК "П-К ГОРОДСКАЯ БОЛЬНИЦА № 1"</v>
      </c>
      <c r="C21" s="128">
        <f>'[1]План 2025'!$AE16</f>
        <v>3289</v>
      </c>
      <c r="D21" s="44">
        <f>'[1]План 2025'!$AF16</f>
        <v>438380.58999999997</v>
      </c>
      <c r="E21" s="128">
        <f>'[1]План 2025'!$AS16</f>
        <v>0</v>
      </c>
      <c r="F21" s="44">
        <f>'[1]План 2025'!$AT16</f>
        <v>0</v>
      </c>
      <c r="G21" s="12">
        <f>'[2]СВОД по МО'!$HT23</f>
        <v>1075</v>
      </c>
      <c r="H21" s="12">
        <f>'[2]СВОД по МО'!$HZ23</f>
        <v>144828.92313000001</v>
      </c>
      <c r="I21" s="128">
        <f>'[3]План 2025'!$AE16</f>
        <v>3289</v>
      </c>
      <c r="J21" s="44">
        <f>'[3]План 2025'!$AF16</f>
        <v>438380.58999999997</v>
      </c>
      <c r="K21" s="128">
        <f>'[3]План 2025'!$AS16</f>
        <v>0</v>
      </c>
      <c r="L21" s="44">
        <f>'[3]План 2025'!$AT16</f>
        <v>0</v>
      </c>
      <c r="M21" s="13">
        <f t="shared" si="1"/>
        <v>0</v>
      </c>
      <c r="N21" s="52">
        <f t="shared" si="2"/>
        <v>0</v>
      </c>
      <c r="O21" s="5"/>
      <c r="P21" s="66"/>
      <c r="Q21" s="5">
        <v>200</v>
      </c>
      <c r="R21" s="131">
        <v>38948</v>
      </c>
      <c r="S21" s="131"/>
      <c r="T21" s="131"/>
      <c r="U21" s="5"/>
      <c r="V21" s="14"/>
      <c r="W21" s="140">
        <f>'[1]План 2025'!$AU16</f>
        <v>0</v>
      </c>
      <c r="X21" s="139">
        <f>'[1]План 2025'!$AV16</f>
        <v>0</v>
      </c>
      <c r="Y21" s="12">
        <f>'[2]СВОД по МО'!$IJ23</f>
        <v>0</v>
      </c>
      <c r="Z21" s="12">
        <f>'[2]СВОД по МО'!$IP23</f>
        <v>0</v>
      </c>
      <c r="AA21" s="140">
        <f>'[3]План 2025'!$AU16</f>
        <v>0</v>
      </c>
      <c r="AB21" s="139">
        <f>'[3]План 2025'!$AV16</f>
        <v>0</v>
      </c>
      <c r="AC21" s="13">
        <f t="shared" si="0"/>
        <v>0</v>
      </c>
      <c r="AD21" s="52">
        <f t="shared" si="3"/>
        <v>0</v>
      </c>
      <c r="AE21" s="5"/>
      <c r="AF21" s="67"/>
      <c r="AG21" s="5"/>
      <c r="AH21" s="5"/>
      <c r="AI21" s="5"/>
      <c r="AJ21" s="14"/>
      <c r="AK21" s="64"/>
      <c r="AL21" s="86"/>
      <c r="AM21" s="326"/>
    </row>
    <row r="22" spans="1:39" x14ac:dyDescent="0.25">
      <c r="A22" s="9">
        <f>'Скорая медицинская помощь'!A22</f>
        <v>9</v>
      </c>
      <c r="B22" s="129" t="str">
        <f>'Скорая медицинская помощь'!C22</f>
        <v>ГБУЗ КК "П-К ГОРОДСКАЯ БОЛЬНИЦА № 2"</v>
      </c>
      <c r="C22" s="128">
        <f>'[1]План 2025'!$AE17</f>
        <v>5809</v>
      </c>
      <c r="D22" s="44">
        <f>'[1]План 2025'!$AF17</f>
        <v>949656.5</v>
      </c>
      <c r="E22" s="128">
        <f>'[1]План 2025'!$AS17</f>
        <v>0</v>
      </c>
      <c r="F22" s="44">
        <f>'[1]План 2025'!$AT17</f>
        <v>0</v>
      </c>
      <c r="G22" s="12">
        <f>'[2]СВОД по МО'!$HT24</f>
        <v>1924</v>
      </c>
      <c r="H22" s="12">
        <f>'[2]СВОД по МО'!$HZ24</f>
        <v>355050.72181000002</v>
      </c>
      <c r="I22" s="128">
        <f>'[3]План 2025'!$AE17</f>
        <v>5809</v>
      </c>
      <c r="J22" s="44">
        <f>'[3]План 2025'!$AF17</f>
        <v>949656.5</v>
      </c>
      <c r="K22" s="128">
        <f>'[3]План 2025'!$AS17</f>
        <v>0</v>
      </c>
      <c r="L22" s="44">
        <f>'[3]План 2025'!$AT17</f>
        <v>0</v>
      </c>
      <c r="M22" s="13">
        <f t="shared" si="1"/>
        <v>0</v>
      </c>
      <c r="N22" s="52">
        <f t="shared" si="2"/>
        <v>0</v>
      </c>
      <c r="O22" s="5"/>
      <c r="P22" s="67"/>
      <c r="Q22" s="5"/>
      <c r="R22" s="131"/>
      <c r="S22" s="131"/>
      <c r="T22" s="131"/>
      <c r="U22" s="5"/>
      <c r="V22" s="14"/>
      <c r="W22" s="140">
        <f>'[1]План 2025'!$AU17</f>
        <v>5</v>
      </c>
      <c r="X22" s="139">
        <f>'[1]План 2025'!$AV17</f>
        <v>3240.09</v>
      </c>
      <c r="Y22" s="12">
        <f>'[2]СВОД по МО'!$IJ24</f>
        <v>0</v>
      </c>
      <c r="Z22" s="12">
        <f>'[2]СВОД по МО'!$IP24</f>
        <v>0</v>
      </c>
      <c r="AA22" s="140">
        <f>'[3]План 2025'!$AU17</f>
        <v>5</v>
      </c>
      <c r="AB22" s="139">
        <f>'[3]План 2025'!$AV17</f>
        <v>3240.09</v>
      </c>
      <c r="AC22" s="13">
        <f t="shared" si="0"/>
        <v>0</v>
      </c>
      <c r="AD22" s="52">
        <f t="shared" si="3"/>
        <v>0</v>
      </c>
      <c r="AE22" s="5"/>
      <c r="AF22" s="67"/>
      <c r="AG22" s="5"/>
      <c r="AH22" s="5"/>
      <c r="AI22" s="5"/>
      <c r="AJ22" s="14"/>
      <c r="AK22" s="64"/>
      <c r="AL22" s="86"/>
      <c r="AM22" s="326"/>
    </row>
    <row r="23" spans="1:39" x14ac:dyDescent="0.25">
      <c r="A23" s="9">
        <f>'Скорая медицинская помощь'!A23</f>
        <v>10</v>
      </c>
      <c r="B23" s="129" t="str">
        <f>'Скорая медицинская помощь'!C23</f>
        <v>ГБУЗ КК "П-К ГОРОДСКАЯ ГЕРИАТРИЧЕСКАЯ БОЛЬНИЦА"</v>
      </c>
      <c r="C23" s="128">
        <f>'[1]План 2025'!$AE18</f>
        <v>913</v>
      </c>
      <c r="D23" s="44">
        <f>'[1]План 2025'!$AF18</f>
        <v>149234.18</v>
      </c>
      <c r="E23" s="128">
        <f>'[1]План 2025'!$AS18</f>
        <v>0</v>
      </c>
      <c r="F23" s="44">
        <f>'[1]План 2025'!$AT18</f>
        <v>0</v>
      </c>
      <c r="G23" s="12">
        <f>'[2]СВОД по МО'!$HT25</f>
        <v>283</v>
      </c>
      <c r="H23" s="12">
        <f>'[2]СВОД по МО'!$HZ25</f>
        <v>46535.371749999998</v>
      </c>
      <c r="I23" s="128">
        <f>'[3]План 2025'!$AE18</f>
        <v>913</v>
      </c>
      <c r="J23" s="44">
        <f>'[3]План 2025'!$AF18</f>
        <v>149234.18</v>
      </c>
      <c r="K23" s="128">
        <f>'[3]План 2025'!$AS18</f>
        <v>0</v>
      </c>
      <c r="L23" s="44">
        <f>'[3]План 2025'!$AT18</f>
        <v>0</v>
      </c>
      <c r="M23" s="13">
        <f t="shared" si="1"/>
        <v>0</v>
      </c>
      <c r="N23" s="52">
        <f t="shared" si="2"/>
        <v>0</v>
      </c>
      <c r="O23" s="5"/>
      <c r="P23" s="66"/>
      <c r="Q23" s="5"/>
      <c r="R23" s="131"/>
      <c r="S23" s="131"/>
      <c r="T23" s="131"/>
      <c r="U23" s="5"/>
      <c r="V23" s="14"/>
      <c r="W23" s="140">
        <f>'[1]План 2025'!$AU18</f>
        <v>0</v>
      </c>
      <c r="X23" s="139">
        <f>'[1]План 2025'!$AV18</f>
        <v>0</v>
      </c>
      <c r="Y23" s="12">
        <f>'[2]СВОД по МО'!$IJ25</f>
        <v>0</v>
      </c>
      <c r="Z23" s="12">
        <f>'[2]СВОД по МО'!$IP25</f>
        <v>0</v>
      </c>
      <c r="AA23" s="140">
        <f>'[3]План 2025'!$AU18</f>
        <v>0</v>
      </c>
      <c r="AB23" s="139">
        <f>'[3]План 2025'!$AV18</f>
        <v>0</v>
      </c>
      <c r="AC23" s="13">
        <f t="shared" si="0"/>
        <v>0</v>
      </c>
      <c r="AD23" s="52">
        <f t="shared" si="3"/>
        <v>0</v>
      </c>
      <c r="AE23" s="5"/>
      <c r="AF23" s="67"/>
      <c r="AG23" s="5"/>
      <c r="AH23" s="5"/>
      <c r="AI23" s="5"/>
      <c r="AJ23" s="14"/>
      <c r="AK23" s="64"/>
      <c r="AL23" s="86"/>
      <c r="AM23" s="326"/>
    </row>
    <row r="24" spans="1:39" x14ac:dyDescent="0.25">
      <c r="A24" s="9">
        <f>'Скорая медицинская помощь'!A24</f>
        <v>11</v>
      </c>
      <c r="B24" s="129" t="str">
        <f>'Скорая медицинская помощь'!C24</f>
        <v>ГБУЗ КК "П-К ГОРОДСКАЯ ПОЛИКЛИНИКА № 1"</v>
      </c>
      <c r="C24" s="128">
        <f>'[1]План 2025'!$AE19</f>
        <v>0</v>
      </c>
      <c r="D24" s="44">
        <f>'[1]План 2025'!$AF19</f>
        <v>0</v>
      </c>
      <c r="E24" s="128">
        <f>'[1]План 2025'!$AS19</f>
        <v>0</v>
      </c>
      <c r="F24" s="44">
        <f>'[1]План 2025'!$AT19</f>
        <v>0</v>
      </c>
      <c r="G24" s="12">
        <f>'[2]СВОД по МО'!$HT26</f>
        <v>0</v>
      </c>
      <c r="H24" s="12">
        <f>'[2]СВОД по МО'!$HZ26</f>
        <v>0</v>
      </c>
      <c r="I24" s="128">
        <f>'[3]План 2025'!$AE19</f>
        <v>0</v>
      </c>
      <c r="J24" s="44">
        <f>'[3]План 2025'!$AF19</f>
        <v>0</v>
      </c>
      <c r="K24" s="128">
        <f>'[3]План 2025'!$AS19</f>
        <v>0</v>
      </c>
      <c r="L24" s="44">
        <f>'[3]План 2025'!$AT19</f>
        <v>0</v>
      </c>
      <c r="M24" s="13">
        <f t="shared" si="1"/>
        <v>0</v>
      </c>
      <c r="N24" s="52">
        <f t="shared" si="2"/>
        <v>0</v>
      </c>
      <c r="O24" s="5"/>
      <c r="P24" s="66"/>
      <c r="Q24" s="5"/>
      <c r="R24" s="131"/>
      <c r="S24" s="131"/>
      <c r="T24" s="131"/>
      <c r="U24" s="5"/>
      <c r="V24" s="14"/>
      <c r="W24" s="140">
        <f>'[1]План 2025'!$AU19</f>
        <v>0</v>
      </c>
      <c r="X24" s="139">
        <f>'[1]План 2025'!$AV19</f>
        <v>0</v>
      </c>
      <c r="Y24" s="12">
        <f>'[2]СВОД по МО'!$IJ26</f>
        <v>0</v>
      </c>
      <c r="Z24" s="12">
        <f>'[2]СВОД по МО'!$IP26</f>
        <v>0</v>
      </c>
      <c r="AA24" s="140">
        <f>'[3]План 2025'!$AU19</f>
        <v>0</v>
      </c>
      <c r="AB24" s="139">
        <f>'[3]План 2025'!$AV19</f>
        <v>0</v>
      </c>
      <c r="AC24" s="13">
        <f t="shared" si="0"/>
        <v>0</v>
      </c>
      <c r="AD24" s="52">
        <f t="shared" si="3"/>
        <v>0</v>
      </c>
      <c r="AE24" s="5"/>
      <c r="AF24" s="67"/>
      <c r="AG24" s="5"/>
      <c r="AH24" s="5"/>
      <c r="AI24" s="5"/>
      <c r="AJ24" s="14"/>
      <c r="AK24" s="64"/>
      <c r="AL24" s="86"/>
      <c r="AM24" s="326"/>
    </row>
    <row r="25" spans="1:39" x14ac:dyDescent="0.25">
      <c r="A25" s="9">
        <f>'Скорая медицинская помощь'!A25</f>
        <v>12</v>
      </c>
      <c r="B25" s="129" t="str">
        <f>'Скорая медицинская помощь'!C25</f>
        <v>ГБУЗ КК П-К ГП №3</v>
      </c>
      <c r="C25" s="128">
        <f>'[1]План 2025'!$AE20</f>
        <v>0</v>
      </c>
      <c r="D25" s="44">
        <f>'[1]План 2025'!$AF20</f>
        <v>0</v>
      </c>
      <c r="E25" s="128">
        <f>'[1]План 2025'!$AS20</f>
        <v>0</v>
      </c>
      <c r="F25" s="44">
        <f>'[1]План 2025'!$AT20</f>
        <v>0</v>
      </c>
      <c r="G25" s="12">
        <f>'[2]СВОД по МО'!$HT27</f>
        <v>0</v>
      </c>
      <c r="H25" s="12">
        <f>'[2]СВОД по МО'!$HZ27</f>
        <v>0</v>
      </c>
      <c r="I25" s="128">
        <f>'[3]План 2025'!$AE20</f>
        <v>0</v>
      </c>
      <c r="J25" s="44">
        <f>'[3]План 2025'!$AF20</f>
        <v>0</v>
      </c>
      <c r="K25" s="128">
        <f>'[3]План 2025'!$AS20</f>
        <v>0</v>
      </c>
      <c r="L25" s="44">
        <f>'[3]План 2025'!$AT20</f>
        <v>0</v>
      </c>
      <c r="M25" s="13">
        <f t="shared" si="1"/>
        <v>0</v>
      </c>
      <c r="N25" s="52">
        <f t="shared" si="2"/>
        <v>0</v>
      </c>
      <c r="O25" s="5"/>
      <c r="P25" s="66"/>
      <c r="Q25" s="5"/>
      <c r="R25" s="131"/>
      <c r="S25" s="131"/>
      <c r="T25" s="131"/>
      <c r="U25" s="5"/>
      <c r="V25" s="14"/>
      <c r="W25" s="140">
        <f>'[1]План 2025'!$AU20</f>
        <v>0</v>
      </c>
      <c r="X25" s="139">
        <f>'[1]План 2025'!$AV20</f>
        <v>0</v>
      </c>
      <c r="Y25" s="12">
        <f>'[2]СВОД по МО'!$IJ27</f>
        <v>0</v>
      </c>
      <c r="Z25" s="12">
        <f>'[2]СВОД по МО'!$IP27</f>
        <v>0</v>
      </c>
      <c r="AA25" s="140">
        <f>'[3]План 2025'!$AU20</f>
        <v>0</v>
      </c>
      <c r="AB25" s="139">
        <f>'[3]План 2025'!$AV20</f>
        <v>0</v>
      </c>
      <c r="AC25" s="13">
        <f t="shared" si="0"/>
        <v>0</v>
      </c>
      <c r="AD25" s="52">
        <f t="shared" si="3"/>
        <v>0</v>
      </c>
      <c r="AE25" s="5"/>
      <c r="AF25" s="67"/>
      <c r="AG25" s="5"/>
      <c r="AH25" s="5"/>
      <c r="AI25" s="5"/>
      <c r="AJ25" s="14"/>
      <c r="AK25" s="64"/>
      <c r="AL25" s="86"/>
      <c r="AM25" s="326"/>
    </row>
    <row r="26" spans="1:39" x14ac:dyDescent="0.25">
      <c r="A26" s="9">
        <f>'Скорая медицинская помощь'!A26</f>
        <v>13</v>
      </c>
      <c r="B26" s="129" t="str">
        <f>'Скорая медицинская помощь'!C26</f>
        <v>ГБУЗ ККРД</v>
      </c>
      <c r="C26" s="128">
        <f>'[1]План 2025'!$AE21</f>
        <v>3660</v>
      </c>
      <c r="D26" s="44">
        <f>'[1]План 2025'!$AF21</f>
        <v>662353.03</v>
      </c>
      <c r="E26" s="128">
        <f>'[1]План 2025'!$AS21</f>
        <v>0</v>
      </c>
      <c r="F26" s="44">
        <f>'[1]План 2025'!$AT21</f>
        <v>0</v>
      </c>
      <c r="G26" s="12">
        <f>'[2]СВОД по МО'!$HT28</f>
        <v>1237</v>
      </c>
      <c r="H26" s="12">
        <f>'[2]СВОД по МО'!$HZ28</f>
        <v>229626.60226000001</v>
      </c>
      <c r="I26" s="128">
        <f>'[3]План 2025'!$AE21</f>
        <v>3660</v>
      </c>
      <c r="J26" s="44">
        <f>'[3]План 2025'!$AF21</f>
        <v>662353.03</v>
      </c>
      <c r="K26" s="128">
        <f>'[3]План 2025'!$AS21</f>
        <v>0</v>
      </c>
      <c r="L26" s="44">
        <f>'[3]План 2025'!$AT21</f>
        <v>0</v>
      </c>
      <c r="M26" s="13">
        <f t="shared" si="1"/>
        <v>0</v>
      </c>
      <c r="N26" s="52">
        <f t="shared" si="2"/>
        <v>0</v>
      </c>
      <c r="O26" s="5"/>
      <c r="P26" s="66"/>
      <c r="Q26" s="5"/>
      <c r="R26" s="131"/>
      <c r="S26" s="131"/>
      <c r="T26" s="131"/>
      <c r="U26" s="5"/>
      <c r="V26" s="14"/>
      <c r="W26" s="140">
        <f>'[1]План 2025'!$AU21</f>
        <v>0</v>
      </c>
      <c r="X26" s="139">
        <f>'[1]План 2025'!$AV21</f>
        <v>0</v>
      </c>
      <c r="Y26" s="12">
        <f>'[2]СВОД по МО'!$IJ28</f>
        <v>0</v>
      </c>
      <c r="Z26" s="12">
        <f>'[2]СВОД по МО'!$IP28</f>
        <v>0</v>
      </c>
      <c r="AA26" s="140">
        <f>'[3]План 2025'!$AU21</f>
        <v>0</v>
      </c>
      <c r="AB26" s="139">
        <f>'[3]План 2025'!$AV21</f>
        <v>0</v>
      </c>
      <c r="AC26" s="13">
        <f t="shared" si="0"/>
        <v>0</v>
      </c>
      <c r="AD26" s="52">
        <f>AB26-X26</f>
        <v>0</v>
      </c>
      <c r="AE26" s="5"/>
      <c r="AF26" s="67"/>
      <c r="AG26" s="5"/>
      <c r="AH26" s="5"/>
      <c r="AI26" s="5"/>
      <c r="AJ26" s="14"/>
      <c r="AK26" s="64"/>
      <c r="AL26" s="86"/>
      <c r="AM26" s="326"/>
    </row>
    <row r="27" spans="1:39" x14ac:dyDescent="0.25">
      <c r="A27" s="9">
        <f>'Скорая медицинская помощь'!A27</f>
        <v>14</v>
      </c>
      <c r="B27" s="129" t="str">
        <f>'Скорая медицинская помощь'!C27</f>
        <v>ГБУЗ КК П-КГСП</v>
      </c>
      <c r="C27" s="128">
        <f>'[1]План 2025'!$AE22</f>
        <v>0</v>
      </c>
      <c r="D27" s="44">
        <f>'[1]План 2025'!$AF22</f>
        <v>0</v>
      </c>
      <c r="E27" s="128">
        <f>'[1]План 2025'!$AS22</f>
        <v>0</v>
      </c>
      <c r="F27" s="44">
        <f>'[1]План 2025'!$AT22</f>
        <v>0</v>
      </c>
      <c r="G27" s="12">
        <f>'[2]СВОД по МО'!$HT29</f>
        <v>0</v>
      </c>
      <c r="H27" s="12">
        <f>'[2]СВОД по МО'!$HZ29</f>
        <v>0</v>
      </c>
      <c r="I27" s="128">
        <f>'[3]План 2025'!$AE22</f>
        <v>0</v>
      </c>
      <c r="J27" s="44">
        <f>'[3]План 2025'!$AF22</f>
        <v>0</v>
      </c>
      <c r="K27" s="128">
        <f>'[3]План 2025'!$AS22</f>
        <v>0</v>
      </c>
      <c r="L27" s="44">
        <f>'[3]План 2025'!$AT22</f>
        <v>0</v>
      </c>
      <c r="M27" s="13">
        <f t="shared" si="1"/>
        <v>0</v>
      </c>
      <c r="N27" s="52">
        <f t="shared" si="2"/>
        <v>0</v>
      </c>
      <c r="O27" s="5"/>
      <c r="P27" s="66"/>
      <c r="Q27" s="5"/>
      <c r="R27" s="131"/>
      <c r="S27" s="131"/>
      <c r="T27" s="131"/>
      <c r="U27" s="5"/>
      <c r="V27" s="14"/>
      <c r="W27" s="140">
        <f>'[1]План 2025'!$AU22</f>
        <v>0</v>
      </c>
      <c r="X27" s="139">
        <f>'[1]План 2025'!$AV22</f>
        <v>0</v>
      </c>
      <c r="Y27" s="12">
        <f>'[2]СВОД по МО'!$IJ29</f>
        <v>0</v>
      </c>
      <c r="Z27" s="12">
        <f>'[2]СВОД по МО'!$IP29</f>
        <v>0</v>
      </c>
      <c r="AA27" s="140">
        <f>'[3]План 2025'!$AU22</f>
        <v>0</v>
      </c>
      <c r="AB27" s="139">
        <f>'[3]План 2025'!$AV22</f>
        <v>0</v>
      </c>
      <c r="AC27" s="13">
        <f t="shared" si="0"/>
        <v>0</v>
      </c>
      <c r="AD27" s="52">
        <f t="shared" si="3"/>
        <v>0</v>
      </c>
      <c r="AE27" s="5"/>
      <c r="AF27" s="67"/>
      <c r="AG27" s="5"/>
      <c r="AH27" s="5"/>
      <c r="AI27" s="5"/>
      <c r="AJ27" s="14"/>
      <c r="AK27" s="64"/>
      <c r="AL27" s="86"/>
      <c r="AM27" s="326"/>
    </row>
    <row r="28" spans="1:39" x14ac:dyDescent="0.25">
      <c r="A28" s="9">
        <f>'Скорая медицинская помощь'!A28</f>
        <v>15</v>
      </c>
      <c r="B28" s="129" t="str">
        <f>'Скорая медицинская помощь'!C28</f>
        <v>ГБУЗ КК П-К ГДП №1</v>
      </c>
      <c r="C28" s="128">
        <f>'[1]План 2025'!$AE23</f>
        <v>0</v>
      </c>
      <c r="D28" s="44">
        <f>'[1]План 2025'!$AF23</f>
        <v>0</v>
      </c>
      <c r="E28" s="128">
        <f>'[1]План 2025'!$AS23</f>
        <v>0</v>
      </c>
      <c r="F28" s="44">
        <f>'[1]План 2025'!$AT23</f>
        <v>0</v>
      </c>
      <c r="G28" s="12">
        <f>'[2]СВОД по МО'!$HT30</f>
        <v>0</v>
      </c>
      <c r="H28" s="12">
        <f>'[2]СВОД по МО'!$HZ30</f>
        <v>0</v>
      </c>
      <c r="I28" s="128">
        <f>'[3]План 2025'!$AE23</f>
        <v>0</v>
      </c>
      <c r="J28" s="44">
        <f>'[3]План 2025'!$AF23</f>
        <v>0</v>
      </c>
      <c r="K28" s="128">
        <f>'[3]План 2025'!$AS23</f>
        <v>0</v>
      </c>
      <c r="L28" s="44">
        <f>'[3]План 2025'!$AT23</f>
        <v>0</v>
      </c>
      <c r="M28" s="13">
        <f t="shared" si="1"/>
        <v>0</v>
      </c>
      <c r="N28" s="52">
        <f t="shared" si="2"/>
        <v>0</v>
      </c>
      <c r="O28" s="5"/>
      <c r="P28" s="66"/>
      <c r="Q28" s="5"/>
      <c r="R28" s="131"/>
      <c r="S28" s="131"/>
      <c r="T28" s="131"/>
      <c r="U28" s="5"/>
      <c r="V28" s="14"/>
      <c r="W28" s="140">
        <f>'[1]План 2025'!$AU23</f>
        <v>0</v>
      </c>
      <c r="X28" s="139">
        <f>'[1]План 2025'!$AV23</f>
        <v>0</v>
      </c>
      <c r="Y28" s="12">
        <f>'[2]СВОД по МО'!$IJ30</f>
        <v>0</v>
      </c>
      <c r="Z28" s="12">
        <f>'[2]СВОД по МО'!$IP30</f>
        <v>0</v>
      </c>
      <c r="AA28" s="140">
        <f>'[3]План 2025'!$AU23</f>
        <v>0</v>
      </c>
      <c r="AB28" s="139">
        <f>'[3]План 2025'!$AV23</f>
        <v>0</v>
      </c>
      <c r="AC28" s="13">
        <f t="shared" si="0"/>
        <v>0</v>
      </c>
      <c r="AD28" s="52">
        <f t="shared" si="3"/>
        <v>0</v>
      </c>
      <c r="AE28" s="5"/>
      <c r="AF28" s="67"/>
      <c r="AG28" s="5"/>
      <c r="AH28" s="5"/>
      <c r="AI28" s="5"/>
      <c r="AJ28" s="14"/>
      <c r="AK28" s="64"/>
      <c r="AL28" s="86"/>
      <c r="AM28" s="326"/>
    </row>
    <row r="29" spans="1:39" x14ac:dyDescent="0.25">
      <c r="A29" s="9">
        <f>'Скорая медицинская помощь'!A29</f>
        <v>16</v>
      </c>
      <c r="B29" s="129" t="str">
        <f>'Скорая медицинская помощь'!C29</f>
        <v>ГБУЗ КК П-К ГДП № 2</v>
      </c>
      <c r="C29" s="128">
        <f>'[1]План 2025'!$AE24</f>
        <v>0</v>
      </c>
      <c r="D29" s="44">
        <f>'[1]План 2025'!$AF24</f>
        <v>0</v>
      </c>
      <c r="E29" s="128">
        <f>'[1]План 2025'!$AS24</f>
        <v>0</v>
      </c>
      <c r="F29" s="44">
        <f>'[1]План 2025'!$AT24</f>
        <v>0</v>
      </c>
      <c r="G29" s="12">
        <f>'[2]СВОД по МО'!$HT31</f>
        <v>0</v>
      </c>
      <c r="H29" s="12">
        <f>'[2]СВОД по МО'!$HZ31</f>
        <v>0</v>
      </c>
      <c r="I29" s="128">
        <f>'[3]План 2025'!$AE24</f>
        <v>0</v>
      </c>
      <c r="J29" s="44">
        <f>'[3]План 2025'!$AF24</f>
        <v>0</v>
      </c>
      <c r="K29" s="128">
        <f>'[3]План 2025'!$AS24</f>
        <v>0</v>
      </c>
      <c r="L29" s="44">
        <f>'[3]План 2025'!$AT24</f>
        <v>0</v>
      </c>
      <c r="M29" s="13">
        <f t="shared" si="1"/>
        <v>0</v>
      </c>
      <c r="N29" s="52">
        <f t="shared" si="2"/>
        <v>0</v>
      </c>
      <c r="O29" s="5"/>
      <c r="P29" s="66"/>
      <c r="Q29" s="5"/>
      <c r="R29" s="131"/>
      <c r="S29" s="131"/>
      <c r="T29" s="131"/>
      <c r="U29" s="5"/>
      <c r="V29" s="14"/>
      <c r="W29" s="140">
        <f>'[1]План 2025'!$AU24</f>
        <v>0</v>
      </c>
      <c r="X29" s="139">
        <f>'[1]План 2025'!$AV24</f>
        <v>0</v>
      </c>
      <c r="Y29" s="12">
        <f>'[2]СВОД по МО'!$IJ31</f>
        <v>0</v>
      </c>
      <c r="Z29" s="12">
        <f>'[2]СВОД по МО'!$IP31</f>
        <v>0</v>
      </c>
      <c r="AA29" s="140">
        <f>'[3]План 2025'!$AU24</f>
        <v>0</v>
      </c>
      <c r="AB29" s="139">
        <f>'[3]План 2025'!$AV24</f>
        <v>0</v>
      </c>
      <c r="AC29" s="13">
        <f t="shared" si="0"/>
        <v>0</v>
      </c>
      <c r="AD29" s="52">
        <f t="shared" si="3"/>
        <v>0</v>
      </c>
      <c r="AE29" s="5"/>
      <c r="AF29" s="67"/>
      <c r="AG29" s="5"/>
      <c r="AH29" s="5"/>
      <c r="AI29" s="5"/>
      <c r="AJ29" s="14"/>
      <c r="AK29" s="64"/>
      <c r="AL29" s="86"/>
      <c r="AM29" s="326"/>
    </row>
    <row r="30" spans="1:39" x14ac:dyDescent="0.25">
      <c r="A30" s="9">
        <f>'Скорая медицинская помощь'!A30</f>
        <v>17</v>
      </c>
      <c r="B30" s="129" t="str">
        <f>'Скорая медицинская помощь'!C30</f>
        <v>ГБУЗ КК П-К ГДСП</v>
      </c>
      <c r="C30" s="128">
        <f>'[1]План 2025'!$AE25</f>
        <v>0</v>
      </c>
      <c r="D30" s="44">
        <f>'[1]План 2025'!$AF25</f>
        <v>0</v>
      </c>
      <c r="E30" s="128">
        <f>'[1]План 2025'!$AS25</f>
        <v>0</v>
      </c>
      <c r="F30" s="44">
        <f>'[1]План 2025'!$AT25</f>
        <v>0</v>
      </c>
      <c r="G30" s="12">
        <f>'[2]СВОД по МО'!$HT32</f>
        <v>0</v>
      </c>
      <c r="H30" s="12">
        <f>'[2]СВОД по МО'!$HZ32</f>
        <v>0</v>
      </c>
      <c r="I30" s="128">
        <f>'[3]План 2025'!$AE25</f>
        <v>0</v>
      </c>
      <c r="J30" s="44">
        <f>'[3]План 2025'!$AF25</f>
        <v>0</v>
      </c>
      <c r="K30" s="128">
        <f>'[3]План 2025'!$AS25</f>
        <v>0</v>
      </c>
      <c r="L30" s="44">
        <f>'[3]План 2025'!$AT25</f>
        <v>0</v>
      </c>
      <c r="M30" s="13">
        <f t="shared" si="1"/>
        <v>0</v>
      </c>
      <c r="N30" s="52">
        <f t="shared" si="2"/>
        <v>0</v>
      </c>
      <c r="O30" s="5"/>
      <c r="P30" s="66"/>
      <c r="Q30" s="5"/>
      <c r="R30" s="131"/>
      <c r="S30" s="131"/>
      <c r="T30" s="131"/>
      <c r="U30" s="5"/>
      <c r="V30" s="14"/>
      <c r="W30" s="140">
        <f>'[1]План 2025'!$AU25</f>
        <v>0</v>
      </c>
      <c r="X30" s="139">
        <f>'[1]План 2025'!$AV25</f>
        <v>0</v>
      </c>
      <c r="Y30" s="12">
        <f>'[2]СВОД по МО'!$IJ32</f>
        <v>0</v>
      </c>
      <c r="Z30" s="12">
        <f>'[2]СВОД по МО'!$IP32</f>
        <v>0</v>
      </c>
      <c r="AA30" s="140">
        <f>'[3]План 2025'!$AU25</f>
        <v>0</v>
      </c>
      <c r="AB30" s="139">
        <f>'[3]План 2025'!$AV25</f>
        <v>0</v>
      </c>
      <c r="AC30" s="13">
        <f t="shared" si="0"/>
        <v>0</v>
      </c>
      <c r="AD30" s="52">
        <f t="shared" si="3"/>
        <v>0</v>
      </c>
      <c r="AE30" s="5"/>
      <c r="AF30" s="67"/>
      <c r="AG30" s="5"/>
      <c r="AH30" s="5"/>
      <c r="AI30" s="5"/>
      <c r="AJ30" s="14"/>
      <c r="AK30" s="64"/>
      <c r="AL30" s="86"/>
      <c r="AM30" s="326"/>
    </row>
    <row r="31" spans="1:39" x14ac:dyDescent="0.25">
      <c r="A31" s="9">
        <f>'Скорая медицинская помощь'!A31</f>
        <v>18</v>
      </c>
      <c r="B31" s="129" t="str">
        <f>'Скорая медицинская помощь'!C31</f>
        <v>ГБУЗ КК ЕРБ</v>
      </c>
      <c r="C31" s="128">
        <f>'[1]План 2025'!$AE26</f>
        <v>5524</v>
      </c>
      <c r="D31" s="44">
        <f>'[1]План 2025'!$AF26</f>
        <v>959461.72</v>
      </c>
      <c r="E31" s="128">
        <f>'[1]План 2025'!$AS26</f>
        <v>0</v>
      </c>
      <c r="F31" s="44">
        <f>'[1]План 2025'!$AT26</f>
        <v>0</v>
      </c>
      <c r="G31" s="12">
        <f>'[2]СВОД по МО'!$HT33</f>
        <v>1981</v>
      </c>
      <c r="H31" s="12">
        <f>'[2]СВОД по МО'!$HZ33</f>
        <v>338158.77552999993</v>
      </c>
      <c r="I31" s="128">
        <f>'[3]План 2025'!$AE26</f>
        <v>5524</v>
      </c>
      <c r="J31" s="44">
        <f>'[3]План 2025'!$AF26</f>
        <v>959461.72</v>
      </c>
      <c r="K31" s="128">
        <f>'[3]План 2025'!$AS26</f>
        <v>0</v>
      </c>
      <c r="L31" s="44">
        <f>'[3]План 2025'!$AT26</f>
        <v>0</v>
      </c>
      <c r="M31" s="13">
        <f t="shared" ref="M31" si="4">I31-C31</f>
        <v>0</v>
      </c>
      <c r="N31" s="52">
        <f t="shared" ref="N31" si="5">J31-D31</f>
        <v>0</v>
      </c>
      <c r="O31" s="5"/>
      <c r="P31" s="66"/>
      <c r="Q31" s="5"/>
      <c r="R31" s="131"/>
      <c r="S31" s="131"/>
      <c r="T31" s="131"/>
      <c r="U31" s="5"/>
      <c r="V31" s="14"/>
      <c r="W31" s="140">
        <f>'[1]План 2025'!$AU26</f>
        <v>0</v>
      </c>
      <c r="X31" s="139">
        <f>'[1]План 2025'!$AV26</f>
        <v>0</v>
      </c>
      <c r="Y31" s="12">
        <f>'[2]СВОД по МО'!$IJ33</f>
        <v>0</v>
      </c>
      <c r="Z31" s="12">
        <f>'[2]СВОД по МО'!$IP33</f>
        <v>0</v>
      </c>
      <c r="AA31" s="140">
        <f>'[3]План 2025'!$AU26</f>
        <v>0</v>
      </c>
      <c r="AB31" s="139">
        <f>'[3]План 2025'!$AV26</f>
        <v>0</v>
      </c>
      <c r="AC31" s="13"/>
      <c r="AD31" s="52"/>
      <c r="AE31" s="5"/>
      <c r="AF31" s="67"/>
      <c r="AG31" s="5"/>
      <c r="AH31" s="5"/>
      <c r="AI31" s="5"/>
      <c r="AJ31" s="14"/>
      <c r="AK31" s="64"/>
      <c r="AL31" s="86"/>
      <c r="AM31" s="326"/>
    </row>
    <row r="32" spans="1:39" x14ac:dyDescent="0.25">
      <c r="A32" s="9">
        <f>'Скорая медицинская помощь'!A32</f>
        <v>19</v>
      </c>
      <c r="B32" s="129" t="str">
        <f>'Скорая медицинская помощь'!C32</f>
        <v>ГБУЗ КК ЕРСП</v>
      </c>
      <c r="C32" s="128">
        <f>'[1]План 2025'!$AE27</f>
        <v>0</v>
      </c>
      <c r="D32" s="44">
        <f>'[1]План 2025'!$AF27</f>
        <v>0</v>
      </c>
      <c r="E32" s="128">
        <f>'[1]План 2025'!$AS27</f>
        <v>0</v>
      </c>
      <c r="F32" s="44">
        <f>'[1]План 2025'!$AT27</f>
        <v>0</v>
      </c>
      <c r="G32" s="12">
        <f>'[2]СВОД по МО'!$HT34</f>
        <v>0</v>
      </c>
      <c r="H32" s="12">
        <f>'[2]СВОД по МО'!$HZ34</f>
        <v>0</v>
      </c>
      <c r="I32" s="128">
        <f>'[3]План 2025'!$AE27</f>
        <v>0</v>
      </c>
      <c r="J32" s="44">
        <f>'[3]План 2025'!$AF27</f>
        <v>0</v>
      </c>
      <c r="K32" s="128">
        <f>'[3]План 2025'!$AS27</f>
        <v>0</v>
      </c>
      <c r="L32" s="44">
        <f>'[3]План 2025'!$AT27</f>
        <v>0</v>
      </c>
      <c r="M32" s="13">
        <f t="shared" si="1"/>
        <v>0</v>
      </c>
      <c r="N32" s="52">
        <f t="shared" si="2"/>
        <v>0</v>
      </c>
      <c r="O32" s="5"/>
      <c r="P32" s="66"/>
      <c r="Q32" s="5"/>
      <c r="R32" s="131"/>
      <c r="S32" s="131"/>
      <c r="T32" s="131"/>
      <c r="U32" s="5"/>
      <c r="V32" s="14"/>
      <c r="W32" s="140">
        <f>'[1]План 2025'!$AU27</f>
        <v>0</v>
      </c>
      <c r="X32" s="139">
        <f>'[1]План 2025'!$AV27</f>
        <v>0</v>
      </c>
      <c r="Y32" s="12">
        <f>'[2]СВОД по МО'!$IJ34</f>
        <v>0</v>
      </c>
      <c r="Z32" s="12">
        <f>'[2]СВОД по МО'!$IP34</f>
        <v>0</v>
      </c>
      <c r="AA32" s="140">
        <f>'[3]План 2025'!$AU27</f>
        <v>0</v>
      </c>
      <c r="AB32" s="139">
        <f>'[3]План 2025'!$AV27</f>
        <v>0</v>
      </c>
      <c r="AC32" s="13">
        <f t="shared" si="0"/>
        <v>0</v>
      </c>
      <c r="AD32" s="52">
        <f t="shared" si="3"/>
        <v>0</v>
      </c>
      <c r="AE32" s="5"/>
      <c r="AF32" s="67"/>
      <c r="AG32" s="5"/>
      <c r="AH32" s="5"/>
      <c r="AI32" s="5"/>
      <c r="AJ32" s="14"/>
      <c r="AK32" s="64"/>
      <c r="AL32" s="86"/>
      <c r="AM32" s="326"/>
    </row>
    <row r="33" spans="1:39" x14ac:dyDescent="0.25">
      <c r="A33" s="9">
        <f>'Скорая медицинская помощь'!A33</f>
        <v>20</v>
      </c>
      <c r="B33" s="129" t="str">
        <f>'Скорая медицинская помощь'!C33</f>
        <v>ГБУЗ КК "МИЛЬКОВСКАЯ РБ"</v>
      </c>
      <c r="C33" s="128">
        <f>'[1]План 2025'!$AE28</f>
        <v>1202</v>
      </c>
      <c r="D33" s="44">
        <f>'[1]План 2025'!$AF28</f>
        <v>178007.08</v>
      </c>
      <c r="E33" s="128">
        <f>'[1]План 2025'!$AS28</f>
        <v>0</v>
      </c>
      <c r="F33" s="44">
        <f>'[1]План 2025'!$AT28</f>
        <v>0</v>
      </c>
      <c r="G33" s="12">
        <f>'[2]СВОД по МО'!$HT35</f>
        <v>343</v>
      </c>
      <c r="H33" s="12">
        <f>'[2]СВОД по МО'!$HZ35</f>
        <v>52327.393179999999</v>
      </c>
      <c r="I33" s="128">
        <f>'[3]План 2025'!$AE28</f>
        <v>1202</v>
      </c>
      <c r="J33" s="44">
        <f>'[3]План 2025'!$AF28</f>
        <v>178007.08</v>
      </c>
      <c r="K33" s="128">
        <f>'[3]План 2025'!$AS28</f>
        <v>0</v>
      </c>
      <c r="L33" s="44">
        <f>'[3]План 2025'!$AT28</f>
        <v>0</v>
      </c>
      <c r="M33" s="13">
        <f t="shared" si="1"/>
        <v>0</v>
      </c>
      <c r="N33" s="52">
        <f t="shared" si="2"/>
        <v>0</v>
      </c>
      <c r="O33" s="5"/>
      <c r="P33" s="66"/>
      <c r="Q33" s="5"/>
      <c r="R33" s="131"/>
      <c r="S33" s="131"/>
      <c r="T33" s="131"/>
      <c r="U33" s="5"/>
      <c r="V33" s="14"/>
      <c r="W33" s="140">
        <f>'[1]План 2025'!$AU28</f>
        <v>0</v>
      </c>
      <c r="X33" s="139">
        <f>'[1]План 2025'!$AV28</f>
        <v>0</v>
      </c>
      <c r="Y33" s="12">
        <f>'[2]СВОД по МО'!$IJ35</f>
        <v>0</v>
      </c>
      <c r="Z33" s="12">
        <f>'[2]СВОД по МО'!$IP35</f>
        <v>0</v>
      </c>
      <c r="AA33" s="140">
        <f>'[3]План 2025'!$AU28</f>
        <v>0</v>
      </c>
      <c r="AB33" s="139">
        <f>'[3]План 2025'!$AV28</f>
        <v>0</v>
      </c>
      <c r="AC33" s="13">
        <f t="shared" si="0"/>
        <v>0</v>
      </c>
      <c r="AD33" s="52">
        <f t="shared" si="3"/>
        <v>0</v>
      </c>
      <c r="AE33" s="5"/>
      <c r="AF33" s="67"/>
      <c r="AG33" s="5"/>
      <c r="AH33" s="5"/>
      <c r="AI33" s="5"/>
      <c r="AJ33" s="14"/>
      <c r="AK33" s="64"/>
      <c r="AL33" s="86"/>
      <c r="AM33" s="326"/>
    </row>
    <row r="34" spans="1:39" x14ac:dyDescent="0.25">
      <c r="A34" s="9">
        <f>'Скорая медицинская помощь'!A34</f>
        <v>21</v>
      </c>
      <c r="B34" s="129" t="str">
        <f>'Скорая медицинская помощь'!C34</f>
        <v>ГБУЗ КК "УСТЬ-БОЛЬШЕРЕЦКАЯ РБ"</v>
      </c>
      <c r="C34" s="128">
        <f>'[1]План 2025'!$AE29</f>
        <v>366</v>
      </c>
      <c r="D34" s="44">
        <f>'[1]План 2025'!$AF29</f>
        <v>47087.259999999995</v>
      </c>
      <c r="E34" s="128">
        <f>'[1]План 2025'!$AS29</f>
        <v>0</v>
      </c>
      <c r="F34" s="44">
        <f>'[1]План 2025'!$AT29</f>
        <v>0</v>
      </c>
      <c r="G34" s="12">
        <f>'[2]СВОД по МО'!$HT36</f>
        <v>132</v>
      </c>
      <c r="H34" s="12">
        <f>'[2]СВОД по МО'!$HZ36</f>
        <v>20736.635920000001</v>
      </c>
      <c r="I34" s="128">
        <f>'[3]План 2025'!$AE29</f>
        <v>366</v>
      </c>
      <c r="J34" s="44">
        <f>'[3]План 2025'!$AF29</f>
        <v>47087.259999999995</v>
      </c>
      <c r="K34" s="128">
        <f>'[3]План 2025'!$AS29</f>
        <v>0</v>
      </c>
      <c r="L34" s="44">
        <f>'[3]План 2025'!$AT29</f>
        <v>0</v>
      </c>
      <c r="M34" s="13">
        <f t="shared" si="1"/>
        <v>0</v>
      </c>
      <c r="N34" s="52">
        <f t="shared" si="2"/>
        <v>0</v>
      </c>
      <c r="O34" s="5"/>
      <c r="P34" s="66"/>
      <c r="Q34" s="5"/>
      <c r="R34" s="131"/>
      <c r="S34" s="131"/>
      <c r="T34" s="131"/>
      <c r="U34" s="5"/>
      <c r="V34" s="14"/>
      <c r="W34" s="140">
        <f>'[1]План 2025'!$AU29</f>
        <v>0</v>
      </c>
      <c r="X34" s="139">
        <f>'[1]План 2025'!$AV29</f>
        <v>0</v>
      </c>
      <c r="Y34" s="12">
        <f>'[2]СВОД по МО'!$IJ36</f>
        <v>0</v>
      </c>
      <c r="Z34" s="12">
        <f>'[2]СВОД по МО'!$IP36</f>
        <v>0</v>
      </c>
      <c r="AA34" s="140">
        <f>'[3]План 2025'!$AU29</f>
        <v>0</v>
      </c>
      <c r="AB34" s="139">
        <f>'[3]План 2025'!$AV29</f>
        <v>0</v>
      </c>
      <c r="AC34" s="13">
        <f t="shared" si="0"/>
        <v>0</v>
      </c>
      <c r="AD34" s="52">
        <f t="shared" si="3"/>
        <v>0</v>
      </c>
      <c r="AE34" s="5"/>
      <c r="AF34" s="67"/>
      <c r="AG34" s="5"/>
      <c r="AH34" s="5"/>
      <c r="AI34" s="5"/>
      <c r="AJ34" s="14"/>
      <c r="AK34" s="64"/>
      <c r="AL34" s="86"/>
      <c r="AM34" s="326"/>
    </row>
    <row r="35" spans="1:39" x14ac:dyDescent="0.25">
      <c r="A35" s="9">
        <f>'Скорая медицинская помощь'!A35</f>
        <v>22</v>
      </c>
      <c r="B35" s="129" t="str">
        <f>'Скорая медицинская помощь'!C35</f>
        <v>ГБУЗ "УСТЬ-КАМЧАТСКАЯ РБ"</v>
      </c>
      <c r="C35" s="128">
        <f>'[1]План 2025'!$AE30</f>
        <v>382</v>
      </c>
      <c r="D35" s="44">
        <f>'[1]План 2025'!$AF30</f>
        <v>51871</v>
      </c>
      <c r="E35" s="128">
        <f>'[1]План 2025'!$AS30</f>
        <v>0</v>
      </c>
      <c r="F35" s="44">
        <f>'[1]План 2025'!$AT30</f>
        <v>0</v>
      </c>
      <c r="G35" s="12">
        <f>'[2]СВОД по МО'!$HT37</f>
        <v>142</v>
      </c>
      <c r="H35" s="12">
        <f>'[2]СВОД по МО'!$HZ37</f>
        <v>22699.053070000002</v>
      </c>
      <c r="I35" s="128">
        <f>'[3]План 2025'!$AE30</f>
        <v>382</v>
      </c>
      <c r="J35" s="44">
        <f>'[3]План 2025'!$AF30</f>
        <v>51871</v>
      </c>
      <c r="K35" s="128">
        <f>'[3]План 2025'!$AS30</f>
        <v>0</v>
      </c>
      <c r="L35" s="44">
        <f>'[3]План 2025'!$AT30</f>
        <v>0</v>
      </c>
      <c r="M35" s="13">
        <f t="shared" si="1"/>
        <v>0</v>
      </c>
      <c r="N35" s="52">
        <f t="shared" si="2"/>
        <v>0</v>
      </c>
      <c r="O35" s="5"/>
      <c r="P35" s="66"/>
      <c r="Q35" s="5"/>
      <c r="R35" s="131"/>
      <c r="S35" s="131"/>
      <c r="T35" s="131"/>
      <c r="U35" s="5"/>
      <c r="V35" s="14"/>
      <c r="W35" s="140">
        <f>'[1]План 2025'!$AU30</f>
        <v>0</v>
      </c>
      <c r="X35" s="139">
        <f>'[1]План 2025'!$AV30</f>
        <v>0</v>
      </c>
      <c r="Y35" s="12">
        <f>'[2]СВОД по МО'!$IJ37</f>
        <v>0</v>
      </c>
      <c r="Z35" s="12">
        <f>'[2]СВОД по МО'!$IP37</f>
        <v>0</v>
      </c>
      <c r="AA35" s="140">
        <f>'[3]План 2025'!$AU30</f>
        <v>0</v>
      </c>
      <c r="AB35" s="139">
        <f>'[3]План 2025'!$AV30</f>
        <v>0</v>
      </c>
      <c r="AC35" s="13">
        <f t="shared" si="0"/>
        <v>0</v>
      </c>
      <c r="AD35" s="52">
        <f t="shared" si="3"/>
        <v>0</v>
      </c>
      <c r="AE35" s="5"/>
      <c r="AF35" s="67"/>
      <c r="AG35" s="5"/>
      <c r="AH35" s="5"/>
      <c r="AI35" s="5"/>
      <c r="AJ35" s="14"/>
      <c r="AK35" s="64"/>
      <c r="AL35" s="86"/>
      <c r="AM35" s="326"/>
    </row>
    <row r="36" spans="1:39" x14ac:dyDescent="0.25">
      <c r="A36" s="9">
        <f>'Скорая медицинская помощь'!A36</f>
        <v>23</v>
      </c>
      <c r="B36" s="129" t="str">
        <f>'Скорая медицинская помощь'!C36</f>
        <v>ГБУЗ КК "КЛЮЧЕВСКАЯ РБ"</v>
      </c>
      <c r="C36" s="128">
        <f>'[1]План 2025'!$AE31</f>
        <v>603</v>
      </c>
      <c r="D36" s="44">
        <f>'[1]План 2025'!$AF31</f>
        <v>89728.67</v>
      </c>
      <c r="E36" s="128">
        <f>'[1]План 2025'!$AS31</f>
        <v>0</v>
      </c>
      <c r="F36" s="44">
        <f>'[1]План 2025'!$AT31</f>
        <v>0</v>
      </c>
      <c r="G36" s="12">
        <f>'[2]СВОД по МО'!$HT38</f>
        <v>203</v>
      </c>
      <c r="H36" s="12">
        <f>'[2]СВОД по МО'!$HZ38</f>
        <v>30400.941399999996</v>
      </c>
      <c r="I36" s="128">
        <f>'[3]План 2025'!$AE31</f>
        <v>603</v>
      </c>
      <c r="J36" s="44">
        <f>'[3]План 2025'!$AF31</f>
        <v>89728.67</v>
      </c>
      <c r="K36" s="128">
        <f>'[3]План 2025'!$AS31</f>
        <v>0</v>
      </c>
      <c r="L36" s="44">
        <f>'[3]План 2025'!$AT31</f>
        <v>0</v>
      </c>
      <c r="M36" s="13">
        <f t="shared" si="1"/>
        <v>0</v>
      </c>
      <c r="N36" s="52">
        <f t="shared" si="2"/>
        <v>0</v>
      </c>
      <c r="O36" s="5"/>
      <c r="P36" s="66"/>
      <c r="Q36" s="5"/>
      <c r="R36" s="131"/>
      <c r="S36" s="131"/>
      <c r="T36" s="131"/>
      <c r="U36" s="5"/>
      <c r="V36" s="14"/>
      <c r="W36" s="140">
        <f>'[1]План 2025'!$AU31</f>
        <v>0</v>
      </c>
      <c r="X36" s="139">
        <f>'[1]План 2025'!$AV31</f>
        <v>0</v>
      </c>
      <c r="Y36" s="12">
        <f>'[2]СВОД по МО'!$IJ38</f>
        <v>0</v>
      </c>
      <c r="Z36" s="12">
        <f>'[2]СВОД по МО'!$IP38</f>
        <v>0</v>
      </c>
      <c r="AA36" s="140">
        <f>'[3]План 2025'!$AU31</f>
        <v>0</v>
      </c>
      <c r="AB36" s="139">
        <f>'[3]План 2025'!$AV31</f>
        <v>0</v>
      </c>
      <c r="AC36" s="13">
        <f t="shared" si="0"/>
        <v>0</v>
      </c>
      <c r="AD36" s="52">
        <f t="shared" si="3"/>
        <v>0</v>
      </c>
      <c r="AE36" s="5"/>
      <c r="AF36" s="67"/>
      <c r="AG36" s="5"/>
      <c r="AH36" s="5"/>
      <c r="AI36" s="5"/>
      <c r="AJ36" s="14"/>
      <c r="AK36" s="64"/>
      <c r="AL36" s="86"/>
      <c r="AM36" s="326"/>
    </row>
    <row r="37" spans="1:39" x14ac:dyDescent="0.25">
      <c r="A37" s="9">
        <f>'Скорая медицинская помощь'!A37</f>
        <v>24</v>
      </c>
      <c r="B37" s="129" t="str">
        <f>'Скорая медицинская помощь'!C37</f>
        <v>ГБУЗ КК СРБ</v>
      </c>
      <c r="C37" s="128">
        <f>'[1]План 2025'!$AE32</f>
        <v>314</v>
      </c>
      <c r="D37" s="44">
        <f>'[1]План 2025'!$AF32</f>
        <v>46671.54</v>
      </c>
      <c r="E37" s="128">
        <f>'[1]План 2025'!$AS32</f>
        <v>0</v>
      </c>
      <c r="F37" s="44">
        <f>'[1]План 2025'!$AT32</f>
        <v>0</v>
      </c>
      <c r="G37" s="12">
        <f>'[2]СВОД по МО'!$HT39</f>
        <v>145</v>
      </c>
      <c r="H37" s="12">
        <f>'[2]СВОД по МО'!$HZ39</f>
        <v>13574.47298</v>
      </c>
      <c r="I37" s="128">
        <f>'[3]План 2025'!$AE32</f>
        <v>314</v>
      </c>
      <c r="J37" s="44">
        <f>'[3]План 2025'!$AF32</f>
        <v>46671.54</v>
      </c>
      <c r="K37" s="128">
        <f>'[3]План 2025'!$AS32</f>
        <v>0</v>
      </c>
      <c r="L37" s="44">
        <f>'[3]План 2025'!$AT32</f>
        <v>0</v>
      </c>
      <c r="M37" s="13">
        <f t="shared" si="1"/>
        <v>0</v>
      </c>
      <c r="N37" s="52">
        <f t="shared" si="2"/>
        <v>0</v>
      </c>
      <c r="O37" s="5"/>
      <c r="P37" s="66"/>
      <c r="Q37" s="5"/>
      <c r="R37" s="131"/>
      <c r="S37" s="131"/>
      <c r="T37" s="131"/>
      <c r="U37" s="5"/>
      <c r="V37" s="14"/>
      <c r="W37" s="140">
        <f>'[1]План 2025'!$AU32</f>
        <v>0</v>
      </c>
      <c r="X37" s="139">
        <f>'[1]План 2025'!$AV32</f>
        <v>0</v>
      </c>
      <c r="Y37" s="12">
        <f>'[2]СВОД по МО'!$IJ39</f>
        <v>0</v>
      </c>
      <c r="Z37" s="12">
        <f>'[2]СВОД по МО'!$IP39</f>
        <v>0</v>
      </c>
      <c r="AA37" s="140">
        <f>'[3]План 2025'!$AU32</f>
        <v>0</v>
      </c>
      <c r="AB37" s="139">
        <f>'[3]План 2025'!$AV32</f>
        <v>0</v>
      </c>
      <c r="AC37" s="13">
        <f t="shared" si="0"/>
        <v>0</v>
      </c>
      <c r="AD37" s="52">
        <f t="shared" si="3"/>
        <v>0</v>
      </c>
      <c r="AE37" s="5"/>
      <c r="AF37" s="67"/>
      <c r="AG37" s="5"/>
      <c r="AH37" s="5"/>
      <c r="AI37" s="5"/>
      <c r="AJ37" s="14"/>
      <c r="AK37" s="64"/>
      <c r="AL37" s="86"/>
      <c r="AM37" s="326"/>
    </row>
    <row r="38" spans="1:39" x14ac:dyDescent="0.25">
      <c r="A38" s="9">
        <f>'Скорая медицинская помощь'!A38</f>
        <v>25</v>
      </c>
      <c r="B38" s="129" t="str">
        <f>'Скорая медицинская помощь'!C38</f>
        <v>ГБУЗ КК БЫСТРИНСКАЯ РБ</v>
      </c>
      <c r="C38" s="128">
        <f>'[1]План 2025'!$AE33</f>
        <v>245</v>
      </c>
      <c r="D38" s="44">
        <f>'[1]План 2025'!$AF33</f>
        <v>28875.440000000002</v>
      </c>
      <c r="E38" s="128">
        <f>'[1]План 2025'!$AS33</f>
        <v>0</v>
      </c>
      <c r="F38" s="44">
        <f>'[1]План 2025'!$AT33</f>
        <v>0</v>
      </c>
      <c r="G38" s="12">
        <f>'[2]СВОД по МО'!$HT40</f>
        <v>98</v>
      </c>
      <c r="H38" s="12">
        <f>'[2]СВОД по МО'!$HZ40</f>
        <v>12993.496579999999</v>
      </c>
      <c r="I38" s="128">
        <f>'[3]План 2025'!$AE33</f>
        <v>245</v>
      </c>
      <c r="J38" s="44">
        <f>'[3]План 2025'!$AF33</f>
        <v>28875.440000000002</v>
      </c>
      <c r="K38" s="128">
        <f>'[3]План 2025'!$AS33</f>
        <v>0</v>
      </c>
      <c r="L38" s="44">
        <f>'[3]План 2025'!$AT33</f>
        <v>0</v>
      </c>
      <c r="M38" s="13">
        <f t="shared" si="1"/>
        <v>0</v>
      </c>
      <c r="N38" s="52">
        <f t="shared" si="2"/>
        <v>0</v>
      </c>
      <c r="O38" s="5"/>
      <c r="P38" s="66"/>
      <c r="Q38" s="5"/>
      <c r="R38" s="131"/>
      <c r="S38" s="131"/>
      <c r="T38" s="131"/>
      <c r="U38" s="5"/>
      <c r="V38" s="14"/>
      <c r="W38" s="140">
        <f>'[1]План 2025'!$AU33</f>
        <v>0</v>
      </c>
      <c r="X38" s="139">
        <f>'[1]План 2025'!$AV33</f>
        <v>0</v>
      </c>
      <c r="Y38" s="12">
        <f>'[2]СВОД по МО'!$IJ40</f>
        <v>0</v>
      </c>
      <c r="Z38" s="12">
        <f>'[2]СВОД по МО'!$IP40</f>
        <v>0</v>
      </c>
      <c r="AA38" s="140">
        <f>'[3]План 2025'!$AU33</f>
        <v>0</v>
      </c>
      <c r="AB38" s="139">
        <f>'[3]План 2025'!$AV33</f>
        <v>0</v>
      </c>
      <c r="AC38" s="13">
        <f t="shared" si="0"/>
        <v>0</v>
      </c>
      <c r="AD38" s="52">
        <f t="shared" si="3"/>
        <v>0</v>
      </c>
      <c r="AE38" s="5"/>
      <c r="AF38" s="67"/>
      <c r="AG38" s="5"/>
      <c r="AH38" s="5"/>
      <c r="AI38" s="5"/>
      <c r="AJ38" s="14"/>
      <c r="AK38" s="64"/>
      <c r="AL38" s="86"/>
      <c r="AM38" s="326"/>
    </row>
    <row r="39" spans="1:39" x14ac:dyDescent="0.25">
      <c r="A39" s="9">
        <f>'Скорая медицинская помощь'!A39</f>
        <v>26</v>
      </c>
      <c r="B39" s="129" t="str">
        <f>'Скорая медицинская помощь'!C39</f>
        <v>ГБУЗ КК ВГБ</v>
      </c>
      <c r="C39" s="128">
        <f>'[1]План 2025'!$AE34</f>
        <v>1678</v>
      </c>
      <c r="D39" s="44">
        <f>'[1]План 2025'!$AF34</f>
        <v>309776.82999999996</v>
      </c>
      <c r="E39" s="128">
        <f>'[1]План 2025'!$AS34</f>
        <v>0</v>
      </c>
      <c r="F39" s="44">
        <f>'[1]План 2025'!$AT34</f>
        <v>0</v>
      </c>
      <c r="G39" s="12">
        <f>'[2]СВОД по МО'!$HT41</f>
        <v>552</v>
      </c>
      <c r="H39" s="12">
        <f>'[2]СВОД по МО'!$HZ41</f>
        <v>102722.73942999999</v>
      </c>
      <c r="I39" s="128">
        <f>'[3]План 2025'!$AE34</f>
        <v>1678</v>
      </c>
      <c r="J39" s="44">
        <f>'[3]План 2025'!$AF34</f>
        <v>309776.82999999996</v>
      </c>
      <c r="K39" s="128">
        <f>'[3]План 2025'!$AS34</f>
        <v>0</v>
      </c>
      <c r="L39" s="44">
        <f>'[3]План 2025'!$AT34</f>
        <v>0</v>
      </c>
      <c r="M39" s="13">
        <f t="shared" si="1"/>
        <v>0</v>
      </c>
      <c r="N39" s="52">
        <f t="shared" si="2"/>
        <v>0</v>
      </c>
      <c r="O39" s="5"/>
      <c r="P39" s="66"/>
      <c r="Q39" s="5"/>
      <c r="R39" s="131"/>
      <c r="S39" s="131"/>
      <c r="T39" s="131"/>
      <c r="U39" s="5"/>
      <c r="V39" s="14"/>
      <c r="W39" s="140">
        <f>'[1]План 2025'!$AU34</f>
        <v>0</v>
      </c>
      <c r="X39" s="139">
        <f>'[1]План 2025'!$AV34</f>
        <v>0</v>
      </c>
      <c r="Y39" s="12">
        <f>'[2]СВОД по МО'!$IJ41</f>
        <v>0</v>
      </c>
      <c r="Z39" s="12">
        <f>'[2]СВОД по МО'!$IP41</f>
        <v>0</v>
      </c>
      <c r="AA39" s="140">
        <f>'[3]План 2025'!$AU34</f>
        <v>0</v>
      </c>
      <c r="AB39" s="139">
        <f>'[3]План 2025'!$AV34</f>
        <v>0</v>
      </c>
      <c r="AC39" s="13">
        <f t="shared" si="0"/>
        <v>0</v>
      </c>
      <c r="AD39" s="52">
        <f t="shared" si="3"/>
        <v>0</v>
      </c>
      <c r="AE39" s="5"/>
      <c r="AF39" s="67"/>
      <c r="AG39" s="5"/>
      <c r="AH39" s="5"/>
      <c r="AI39" s="5"/>
      <c r="AJ39" s="14"/>
      <c r="AK39" s="64"/>
      <c r="AL39" s="86"/>
      <c r="AM39" s="326"/>
    </row>
    <row r="40" spans="1:39" x14ac:dyDescent="0.25">
      <c r="A40" s="9">
        <f>'Скорая медицинская помощь'!A40</f>
        <v>27</v>
      </c>
      <c r="B40" s="129" t="str">
        <f>'Скорая медицинская помощь'!C40</f>
        <v>ГБУЗ КК НРБ</v>
      </c>
      <c r="C40" s="128">
        <f>'[1]План 2025'!$AE35</f>
        <v>64</v>
      </c>
      <c r="D40" s="44">
        <f>'[1]План 2025'!$AF35</f>
        <v>21829.949999999997</v>
      </c>
      <c r="E40" s="128">
        <f>'[1]План 2025'!$AS35</f>
        <v>0</v>
      </c>
      <c r="F40" s="44">
        <f>'[1]План 2025'!$AT35</f>
        <v>0</v>
      </c>
      <c r="G40" s="12">
        <f>'[2]СВОД по МО'!$HT42</f>
        <v>17</v>
      </c>
      <c r="H40" s="12">
        <f>'[2]СВОД по МО'!$HZ42</f>
        <v>7276.4659699999993</v>
      </c>
      <c r="I40" s="128">
        <f>'[3]План 2025'!$AE35</f>
        <v>64</v>
      </c>
      <c r="J40" s="44">
        <f>'[3]План 2025'!$AF35</f>
        <v>21829.949999999997</v>
      </c>
      <c r="K40" s="128">
        <f>'[3]План 2025'!$AS35</f>
        <v>0</v>
      </c>
      <c r="L40" s="44">
        <f>'[3]План 2025'!$AT35</f>
        <v>0</v>
      </c>
      <c r="M40" s="13">
        <f t="shared" si="1"/>
        <v>0</v>
      </c>
      <c r="N40" s="52">
        <f t="shared" si="2"/>
        <v>0</v>
      </c>
      <c r="O40" s="5"/>
      <c r="P40" s="66"/>
      <c r="Q40" s="5"/>
      <c r="R40" s="131"/>
      <c r="S40" s="131"/>
      <c r="T40" s="131"/>
      <c r="U40" s="5"/>
      <c r="V40" s="14"/>
      <c r="W40" s="140">
        <f>'[1]План 2025'!$AU35</f>
        <v>0</v>
      </c>
      <c r="X40" s="139">
        <f>'[1]План 2025'!$AV35</f>
        <v>0</v>
      </c>
      <c r="Y40" s="12">
        <f>'[2]СВОД по МО'!$IJ42</f>
        <v>0</v>
      </c>
      <c r="Z40" s="12">
        <f>'[2]СВОД по МО'!$IP42</f>
        <v>0</v>
      </c>
      <c r="AA40" s="140">
        <f>'[3]План 2025'!$AU35</f>
        <v>0</v>
      </c>
      <c r="AB40" s="139">
        <f>'[3]План 2025'!$AV35</f>
        <v>0</v>
      </c>
      <c r="AC40" s="13">
        <f t="shared" si="0"/>
        <v>0</v>
      </c>
      <c r="AD40" s="52">
        <f t="shared" si="3"/>
        <v>0</v>
      </c>
      <c r="AE40" s="5"/>
      <c r="AF40" s="67"/>
      <c r="AG40" s="5"/>
      <c r="AH40" s="5"/>
      <c r="AI40" s="5"/>
      <c r="AJ40" s="14"/>
      <c r="AK40" s="64"/>
      <c r="AL40" s="86"/>
      <c r="AM40" s="326"/>
    </row>
    <row r="41" spans="1:39" x14ac:dyDescent="0.25">
      <c r="A41" s="9">
        <f>'Скорая медицинская помощь'!A41</f>
        <v>28</v>
      </c>
      <c r="B41" s="129" t="str">
        <f>'Скорая медицинская помощь'!C41</f>
        <v>ГБУЗ КК "ТИГИЛЬСКАЯ РБ"</v>
      </c>
      <c r="C41" s="128">
        <f>'[1]План 2025'!$AE36</f>
        <v>437</v>
      </c>
      <c r="D41" s="44">
        <f>'[1]План 2025'!$AF36</f>
        <v>89363.94</v>
      </c>
      <c r="E41" s="128">
        <f>'[1]План 2025'!$AS36</f>
        <v>0</v>
      </c>
      <c r="F41" s="44">
        <f>'[1]План 2025'!$AT36</f>
        <v>0</v>
      </c>
      <c r="G41" s="12">
        <f>'[2]СВОД по МО'!$HT43</f>
        <v>213</v>
      </c>
      <c r="H41" s="12">
        <f>'[2]СВОД по МО'!$HZ43</f>
        <v>24946.002840000001</v>
      </c>
      <c r="I41" s="128">
        <f>'[3]План 2025'!$AE36</f>
        <v>437</v>
      </c>
      <c r="J41" s="44">
        <f>'[3]План 2025'!$AF36</f>
        <v>89363.94</v>
      </c>
      <c r="K41" s="128">
        <f>'[3]План 2025'!$AS36</f>
        <v>0</v>
      </c>
      <c r="L41" s="44">
        <f>'[3]План 2025'!$AT36</f>
        <v>0</v>
      </c>
      <c r="M41" s="13">
        <f>I41-C41</f>
        <v>0</v>
      </c>
      <c r="N41" s="52">
        <f t="shared" ref="N41" si="6">J41-D41</f>
        <v>0</v>
      </c>
      <c r="O41" s="5"/>
      <c r="P41" s="66"/>
      <c r="Q41" s="5"/>
      <c r="R41" s="131"/>
      <c r="S41" s="131"/>
      <c r="T41" s="131"/>
      <c r="U41" s="5"/>
      <c r="V41" s="14"/>
      <c r="W41" s="140">
        <f>'[1]План 2025'!$AU36</f>
        <v>0</v>
      </c>
      <c r="X41" s="139">
        <f>'[1]План 2025'!$AV36</f>
        <v>0</v>
      </c>
      <c r="Y41" s="12">
        <f>'[2]СВОД по МО'!$IJ43</f>
        <v>0</v>
      </c>
      <c r="Z41" s="12">
        <f>'[2]СВОД по МО'!$IP43</f>
        <v>0</v>
      </c>
      <c r="AA41" s="140">
        <f>'[3]План 2025'!$AU36</f>
        <v>0</v>
      </c>
      <c r="AB41" s="139">
        <f>'[3]План 2025'!$AV36</f>
        <v>0</v>
      </c>
      <c r="AC41" s="13">
        <f t="shared" si="0"/>
        <v>0</v>
      </c>
      <c r="AD41" s="52">
        <f t="shared" si="3"/>
        <v>0</v>
      </c>
      <c r="AE41" s="5"/>
      <c r="AF41" s="67"/>
      <c r="AG41" s="5"/>
      <c r="AH41" s="5"/>
      <c r="AI41" s="5"/>
      <c r="AJ41" s="14"/>
      <c r="AK41" s="64"/>
      <c r="AL41" s="86"/>
      <c r="AM41" s="326"/>
    </row>
    <row r="42" spans="1:39" x14ac:dyDescent="0.25">
      <c r="A42" s="9">
        <f>'Скорая медицинская помощь'!A42</f>
        <v>29</v>
      </c>
      <c r="B42" s="129" t="str">
        <f>'Скорая медицинская помощь'!C42</f>
        <v>ГБУЗ КК КРБ</v>
      </c>
      <c r="C42" s="128">
        <f>'[1]План 2025'!$AE37</f>
        <v>425</v>
      </c>
      <c r="D42" s="44">
        <f>'[1]План 2025'!$AF37</f>
        <v>59822.96</v>
      </c>
      <c r="E42" s="128">
        <f>'[1]План 2025'!$AS37</f>
        <v>0</v>
      </c>
      <c r="F42" s="44">
        <f>'[1]План 2025'!$AT37</f>
        <v>0</v>
      </c>
      <c r="G42" s="12">
        <f>'[2]СВОД по МО'!$HT44</f>
        <v>188</v>
      </c>
      <c r="H42" s="12">
        <f>'[2]СВОД по МО'!$HZ44</f>
        <v>19940.273309999997</v>
      </c>
      <c r="I42" s="128">
        <f>'[3]План 2025'!$AE37</f>
        <v>425</v>
      </c>
      <c r="J42" s="44">
        <f>'[3]План 2025'!$AF37</f>
        <v>59822.96</v>
      </c>
      <c r="K42" s="128">
        <f>'[3]План 2025'!$AS37</f>
        <v>0</v>
      </c>
      <c r="L42" s="44">
        <f>'[3]План 2025'!$AT37</f>
        <v>0</v>
      </c>
      <c r="M42" s="13">
        <f t="shared" si="1"/>
        <v>0</v>
      </c>
      <c r="N42" s="52">
        <f t="shared" si="2"/>
        <v>0</v>
      </c>
      <c r="O42" s="5"/>
      <c r="P42" s="66"/>
      <c r="Q42" s="5"/>
      <c r="R42" s="131"/>
      <c r="S42" s="131"/>
      <c r="T42" s="131"/>
      <c r="U42" s="5"/>
      <c r="V42" s="14"/>
      <c r="W42" s="140">
        <f>'[1]План 2025'!$AU37</f>
        <v>0</v>
      </c>
      <c r="X42" s="139">
        <f>'[1]План 2025'!$AV37</f>
        <v>0</v>
      </c>
      <c r="Y42" s="12">
        <f>'[2]СВОД по МО'!$IJ44</f>
        <v>0</v>
      </c>
      <c r="Z42" s="12">
        <f>'[2]СВОД по МО'!$IP44</f>
        <v>0</v>
      </c>
      <c r="AA42" s="140">
        <f>'[3]План 2025'!$AU37</f>
        <v>0</v>
      </c>
      <c r="AB42" s="139">
        <f>'[3]План 2025'!$AV37</f>
        <v>0</v>
      </c>
      <c r="AC42" s="13">
        <f t="shared" si="0"/>
        <v>0</v>
      </c>
      <c r="AD42" s="52">
        <f t="shared" si="3"/>
        <v>0</v>
      </c>
      <c r="AE42" s="5"/>
      <c r="AF42" s="67"/>
      <c r="AG42" s="5"/>
      <c r="AH42" s="5"/>
      <c r="AI42" s="5"/>
      <c r="AJ42" s="14"/>
      <c r="AK42" s="64"/>
      <c r="AL42" s="86"/>
      <c r="AM42" s="326"/>
    </row>
    <row r="43" spans="1:39" x14ac:dyDescent="0.25">
      <c r="A43" s="9">
        <f>'Скорая медицинская помощь'!A43</f>
        <v>30</v>
      </c>
      <c r="B43" s="129" t="str">
        <f>'Скорая медицинская помощь'!C43</f>
        <v>ГБУЗ КК "ОЛЮТОРСКАЯ РБ"</v>
      </c>
      <c r="C43" s="128">
        <f>'[1]План 2025'!$AE38</f>
        <v>487</v>
      </c>
      <c r="D43" s="44">
        <f>'[1]План 2025'!$AF38</f>
        <v>60770.45</v>
      </c>
      <c r="E43" s="128">
        <f>'[1]План 2025'!$AS38</f>
        <v>0</v>
      </c>
      <c r="F43" s="44">
        <f>'[1]План 2025'!$AT38</f>
        <v>0</v>
      </c>
      <c r="G43" s="12">
        <f>'[2]СВОД по МО'!$HT45</f>
        <v>170</v>
      </c>
      <c r="H43" s="12">
        <f>'[2]СВОД по МО'!$HZ45</f>
        <v>20256.771100000002</v>
      </c>
      <c r="I43" s="128">
        <f>'[3]План 2025'!$AE38</f>
        <v>487</v>
      </c>
      <c r="J43" s="44">
        <f>'[3]План 2025'!$AF38</f>
        <v>60770.45</v>
      </c>
      <c r="K43" s="128">
        <f>'[3]План 2025'!$AS38</f>
        <v>0</v>
      </c>
      <c r="L43" s="44">
        <f>'[3]План 2025'!$AT38</f>
        <v>0</v>
      </c>
      <c r="M43" s="13">
        <f t="shared" si="1"/>
        <v>0</v>
      </c>
      <c r="N43" s="52">
        <f t="shared" si="2"/>
        <v>0</v>
      </c>
      <c r="O43" s="5"/>
      <c r="P43" s="66"/>
      <c r="Q43" s="5"/>
      <c r="R43" s="131"/>
      <c r="S43" s="131"/>
      <c r="T43" s="131"/>
      <c r="U43" s="5"/>
      <c r="V43" s="14"/>
      <c r="W43" s="140">
        <f>'[1]План 2025'!$AU38</f>
        <v>0</v>
      </c>
      <c r="X43" s="139">
        <f>'[1]План 2025'!$AV38</f>
        <v>0</v>
      </c>
      <c r="Y43" s="12">
        <f>'[2]СВОД по МО'!$IJ45</f>
        <v>0</v>
      </c>
      <c r="Z43" s="12">
        <f>'[2]СВОД по МО'!$IP45</f>
        <v>0</v>
      </c>
      <c r="AA43" s="140">
        <f>'[3]План 2025'!$AU38</f>
        <v>0</v>
      </c>
      <c r="AB43" s="139">
        <f>'[3]План 2025'!$AV38</f>
        <v>0</v>
      </c>
      <c r="AC43" s="13">
        <f t="shared" si="0"/>
        <v>0</v>
      </c>
      <c r="AD43" s="52">
        <f t="shared" si="3"/>
        <v>0</v>
      </c>
      <c r="AE43" s="5"/>
      <c r="AF43" s="67"/>
      <c r="AG43" s="5"/>
      <c r="AH43" s="5"/>
      <c r="AI43" s="5"/>
      <c r="AJ43" s="14"/>
      <c r="AK43" s="64"/>
      <c r="AL43" s="86"/>
      <c r="AM43" s="326"/>
    </row>
    <row r="44" spans="1:39" x14ac:dyDescent="0.25">
      <c r="A44" s="9">
        <f>'Скорая медицинская помощь'!A44</f>
        <v>31</v>
      </c>
      <c r="B44" s="129" t="str">
        <f>'Скорая медицинская помощь'!C44</f>
        <v>ГБУЗ КК "ПЕНЖИНСКАЯ РБ"</v>
      </c>
      <c r="C44" s="128">
        <f>'[1]План 2025'!$AE39</f>
        <v>310</v>
      </c>
      <c r="D44" s="44">
        <f>'[1]План 2025'!$AF39</f>
        <v>70798.460000000006</v>
      </c>
      <c r="E44" s="128">
        <f>'[1]План 2025'!$AS39</f>
        <v>0</v>
      </c>
      <c r="F44" s="44">
        <f>'[1]План 2025'!$AT39</f>
        <v>0</v>
      </c>
      <c r="G44" s="12">
        <f>'[2]СВОД по МО'!$HT46</f>
        <v>137</v>
      </c>
      <c r="H44" s="12">
        <f>'[2]СВОД по МО'!$HZ46</f>
        <v>23599.29853</v>
      </c>
      <c r="I44" s="128">
        <f>'[3]План 2025'!$AE39</f>
        <v>310</v>
      </c>
      <c r="J44" s="44">
        <f>'[3]План 2025'!$AF39</f>
        <v>70798.460000000006</v>
      </c>
      <c r="K44" s="128">
        <f>'[3]План 2025'!$AS39</f>
        <v>0</v>
      </c>
      <c r="L44" s="44">
        <f>'[3]План 2025'!$AT39</f>
        <v>0</v>
      </c>
      <c r="M44" s="13">
        <f t="shared" si="1"/>
        <v>0</v>
      </c>
      <c r="N44" s="52">
        <f t="shared" si="2"/>
        <v>0</v>
      </c>
      <c r="O44" s="5"/>
      <c r="P44" s="66"/>
      <c r="Q44" s="5"/>
      <c r="R44" s="131"/>
      <c r="S44" s="131"/>
      <c r="T44" s="131"/>
      <c r="U44" s="5"/>
      <c r="V44" s="14"/>
      <c r="W44" s="140">
        <f>'[1]План 2025'!$AU39</f>
        <v>0</v>
      </c>
      <c r="X44" s="139">
        <f>'[1]План 2025'!$AV39</f>
        <v>0</v>
      </c>
      <c r="Y44" s="12">
        <f>'[2]СВОД по МО'!$IJ46</f>
        <v>0</v>
      </c>
      <c r="Z44" s="12">
        <f>'[2]СВОД по МО'!$IP46</f>
        <v>0</v>
      </c>
      <c r="AA44" s="140">
        <f>'[3]План 2025'!$AU39</f>
        <v>0</v>
      </c>
      <c r="AB44" s="139">
        <f>'[3]План 2025'!$AV39</f>
        <v>0</v>
      </c>
      <c r="AC44" s="13">
        <f t="shared" si="0"/>
        <v>0</v>
      </c>
      <c r="AD44" s="52">
        <f t="shared" si="3"/>
        <v>0</v>
      </c>
      <c r="AE44" s="5"/>
      <c r="AF44" s="67"/>
      <c r="AG44" s="5"/>
      <c r="AH44" s="5"/>
      <c r="AI44" s="5"/>
      <c r="AJ44" s="14"/>
      <c r="AK44" s="64"/>
      <c r="AL44" s="86"/>
      <c r="AM44" s="326"/>
    </row>
    <row r="45" spans="1:39" x14ac:dyDescent="0.25">
      <c r="A45" s="9">
        <f>'Скорая медицинская помощь'!A45</f>
        <v>32</v>
      </c>
      <c r="B45" s="129" t="str">
        <f>'Скорая медицинская помощь'!C45</f>
        <v>Камчатская больница ФГБУЗ ДВОМЦ ФМБА России</v>
      </c>
      <c r="C45" s="128">
        <f>'[1]План 2025'!$AE40</f>
        <v>445</v>
      </c>
      <c r="D45" s="44">
        <f>'[1]План 2025'!$AF40</f>
        <v>78964.75</v>
      </c>
      <c r="E45" s="128">
        <f>'[1]План 2025'!$AS40</f>
        <v>45</v>
      </c>
      <c r="F45" s="44">
        <f>'[1]План 2025'!$AT40</f>
        <v>18999.46</v>
      </c>
      <c r="G45" s="12">
        <f>'[2]СВОД по МО'!$HT47</f>
        <v>201</v>
      </c>
      <c r="H45" s="12">
        <f>'[2]СВОД по МО'!$HZ47</f>
        <v>35356.695219999994</v>
      </c>
      <c r="I45" s="128">
        <f>'[3]План 2025'!$AE40</f>
        <v>544</v>
      </c>
      <c r="J45" s="44">
        <f>'[3]План 2025'!$AF40</f>
        <v>106771.26000000001</v>
      </c>
      <c r="K45" s="128">
        <f>'[3]План 2025'!$AS40</f>
        <v>144</v>
      </c>
      <c r="L45" s="44">
        <f>'[3]План 2025'!$AT40</f>
        <v>46805.97</v>
      </c>
      <c r="M45" s="13">
        <f t="shared" si="1"/>
        <v>99</v>
      </c>
      <c r="N45" s="52">
        <f t="shared" si="2"/>
        <v>27806.510000000009</v>
      </c>
      <c r="O45" s="5"/>
      <c r="P45" s="66"/>
      <c r="Q45" s="5">
        <v>99</v>
      </c>
      <c r="R45" s="131">
        <v>27806.510000000009</v>
      </c>
      <c r="S45" s="131"/>
      <c r="T45" s="131"/>
      <c r="U45" s="5"/>
      <c r="V45" s="14"/>
      <c r="W45" s="140">
        <f>'[1]План 2025'!$AU40</f>
        <v>0</v>
      </c>
      <c r="X45" s="139">
        <f>'[1]План 2025'!$AV40</f>
        <v>0</v>
      </c>
      <c r="Y45" s="12">
        <f>'[2]СВОД по МО'!$IJ47</f>
        <v>0</v>
      </c>
      <c r="Z45" s="12">
        <f>'[2]СВОД по МО'!$IP47</f>
        <v>0</v>
      </c>
      <c r="AA45" s="140">
        <f>'[3]План 2025'!$AU40</f>
        <v>0</v>
      </c>
      <c r="AB45" s="139">
        <f>'[3]План 2025'!$AV40</f>
        <v>0</v>
      </c>
      <c r="AC45" s="13">
        <f t="shared" si="0"/>
        <v>0</v>
      </c>
      <c r="AD45" s="52">
        <f t="shared" si="3"/>
        <v>0</v>
      </c>
      <c r="AE45" s="5"/>
      <c r="AF45" s="67"/>
      <c r="AG45" s="5"/>
      <c r="AH45" s="5"/>
      <c r="AI45" s="5"/>
      <c r="AJ45" s="14"/>
      <c r="AK45" s="64"/>
      <c r="AL45" s="86"/>
      <c r="AM45" s="326"/>
    </row>
    <row r="46" spans="1:39" x14ac:dyDescent="0.25">
      <c r="A46" s="9">
        <f>'Скорая медицинская помощь'!A46</f>
        <v>33</v>
      </c>
      <c r="B46" s="129" t="str">
        <f>'Скорая медицинская помощь'!C46</f>
        <v>ФКУЗ "МСЧ МВД РОССИИ ПО КАМЧАТСКОМУ КРАЮ"</v>
      </c>
      <c r="C46" s="128">
        <f>'[1]План 2025'!$AE41</f>
        <v>25</v>
      </c>
      <c r="D46" s="44">
        <f>'[1]План 2025'!$AF41</f>
        <v>3002.5200000000004</v>
      </c>
      <c r="E46" s="128">
        <f>'[1]План 2025'!$AS41</f>
        <v>0</v>
      </c>
      <c r="F46" s="44">
        <f>'[1]План 2025'!$AT41</f>
        <v>0</v>
      </c>
      <c r="G46" s="12">
        <f>'[2]СВОД по МО'!$HT48</f>
        <v>0</v>
      </c>
      <c r="H46" s="12">
        <f>'[2]СВОД по МО'!$HZ48</f>
        <v>0</v>
      </c>
      <c r="I46" s="128">
        <f>'[3]План 2025'!$AE41</f>
        <v>25</v>
      </c>
      <c r="J46" s="44">
        <f>'[3]План 2025'!$AF41</f>
        <v>3002.5200000000004</v>
      </c>
      <c r="K46" s="128">
        <f>'[3]План 2025'!$AS41</f>
        <v>0</v>
      </c>
      <c r="L46" s="44">
        <f>'[3]План 2025'!$AT41</f>
        <v>0</v>
      </c>
      <c r="M46" s="13">
        <f t="shared" ref="M46:M62" si="7">I46-C46</f>
        <v>0</v>
      </c>
      <c r="N46" s="52">
        <f t="shared" ref="N46:N62" si="8">J46-D46</f>
        <v>0</v>
      </c>
      <c r="O46" s="5"/>
      <c r="P46" s="66"/>
      <c r="Q46" s="5"/>
      <c r="R46" s="131"/>
      <c r="S46" s="131"/>
      <c r="T46" s="131"/>
      <c r="U46" s="5"/>
      <c r="V46" s="14"/>
      <c r="W46" s="140">
        <f>'[1]План 2025'!$AU41</f>
        <v>0</v>
      </c>
      <c r="X46" s="139">
        <f>'[1]План 2025'!$AV41</f>
        <v>0</v>
      </c>
      <c r="Y46" s="12">
        <f>'[2]СВОД по МО'!$IJ48</f>
        <v>0</v>
      </c>
      <c r="Z46" s="12">
        <f>'[2]СВОД по МО'!$IP48</f>
        <v>0</v>
      </c>
      <c r="AA46" s="140">
        <f>'[3]План 2025'!$AU41</f>
        <v>0</v>
      </c>
      <c r="AB46" s="139">
        <f>'[3]План 2025'!$AV41</f>
        <v>0</v>
      </c>
      <c r="AC46" s="13">
        <f t="shared" ref="AC46:AC62" si="9">AA46-W46</f>
        <v>0</v>
      </c>
      <c r="AD46" s="52">
        <f t="shared" ref="AD46:AD62" si="10">AB46-X46</f>
        <v>0</v>
      </c>
      <c r="AE46" s="5"/>
      <c r="AF46" s="67"/>
      <c r="AG46" s="5"/>
      <c r="AH46" s="5"/>
      <c r="AI46" s="5"/>
      <c r="AJ46" s="14"/>
      <c r="AK46" s="64"/>
      <c r="AL46" s="86"/>
      <c r="AM46" s="326"/>
    </row>
    <row r="47" spans="1:39" x14ac:dyDescent="0.25">
      <c r="A47" s="9">
        <f>'Скорая медицинская помощь'!A47</f>
        <v>34</v>
      </c>
      <c r="B47" s="129" t="str">
        <f>'Скорая медицинская помощь'!C47</f>
        <v>ГБУЗ ККДИБ</v>
      </c>
      <c r="C47" s="128">
        <f>'[1]План 2025'!$AE42</f>
        <v>1801</v>
      </c>
      <c r="D47" s="44">
        <f>'[1]План 2025'!$AF42</f>
        <v>327328.44</v>
      </c>
      <c r="E47" s="128">
        <f>'[1]План 2025'!$AS42</f>
        <v>0</v>
      </c>
      <c r="F47" s="44">
        <f>'[1]План 2025'!$AT42</f>
        <v>0</v>
      </c>
      <c r="G47" s="12">
        <f>'[2]СВОД по МО'!$HT49</f>
        <v>691</v>
      </c>
      <c r="H47" s="12">
        <f>'[2]СВОД по МО'!$HZ49</f>
        <v>112733.40771</v>
      </c>
      <c r="I47" s="128">
        <f>'[3]План 2025'!$AE42</f>
        <v>1801</v>
      </c>
      <c r="J47" s="44">
        <f>'[3]План 2025'!$AF42</f>
        <v>327328.44</v>
      </c>
      <c r="K47" s="128">
        <f>'[3]План 2025'!$AS42</f>
        <v>0</v>
      </c>
      <c r="L47" s="44">
        <f>'[3]План 2025'!$AT42</f>
        <v>0</v>
      </c>
      <c r="M47" s="13">
        <f t="shared" si="7"/>
        <v>0</v>
      </c>
      <c r="N47" s="213">
        <f t="shared" si="8"/>
        <v>0</v>
      </c>
      <c r="O47" s="5"/>
      <c r="P47" s="66"/>
      <c r="Q47" s="5"/>
      <c r="R47" s="131"/>
      <c r="S47" s="131"/>
      <c r="T47" s="131"/>
      <c r="U47" s="5"/>
      <c r="V47" s="14"/>
      <c r="W47" s="140">
        <f>'[1]План 2025'!$AU42</f>
        <v>0</v>
      </c>
      <c r="X47" s="139">
        <f>'[1]План 2025'!$AV42</f>
        <v>0</v>
      </c>
      <c r="Y47" s="12">
        <f>'[2]СВОД по МО'!$IJ49</f>
        <v>0</v>
      </c>
      <c r="Z47" s="12">
        <f>'[2]СВОД по МО'!$IP49</f>
        <v>0</v>
      </c>
      <c r="AA47" s="140">
        <f>'[3]План 2025'!$AU42</f>
        <v>0</v>
      </c>
      <c r="AB47" s="139">
        <f>'[3]План 2025'!$AV42</f>
        <v>0</v>
      </c>
      <c r="AC47" s="13">
        <f t="shared" si="9"/>
        <v>0</v>
      </c>
      <c r="AD47" s="52">
        <f t="shared" si="10"/>
        <v>0</v>
      </c>
      <c r="AE47" s="5"/>
      <c r="AF47" s="67"/>
      <c r="AG47" s="5"/>
      <c r="AH47" s="5"/>
      <c r="AI47" s="5"/>
      <c r="AJ47" s="14"/>
      <c r="AK47" s="64"/>
      <c r="AL47" s="86"/>
      <c r="AM47" s="326"/>
    </row>
    <row r="48" spans="1:39" x14ac:dyDescent="0.25">
      <c r="A48" s="9">
        <f>'Скорая медицинская помощь'!A48</f>
        <v>35</v>
      </c>
      <c r="B48" s="129" t="str">
        <f>'Скорая медицинская помощь'!C48</f>
        <v>ГБУЗ КК "ОЗЕРНОВСКАЯ РБ"</v>
      </c>
      <c r="C48" s="128">
        <f>'[1]План 2025'!$AE43</f>
        <v>240</v>
      </c>
      <c r="D48" s="44">
        <f>'[1]План 2025'!$AF43</f>
        <v>38206.050000000003</v>
      </c>
      <c r="E48" s="128">
        <f>'[1]План 2025'!$AS43</f>
        <v>0</v>
      </c>
      <c r="F48" s="44">
        <f>'[1]План 2025'!$AT43</f>
        <v>0</v>
      </c>
      <c r="G48" s="12">
        <f>'[2]СВОД по МО'!$HT50</f>
        <v>65</v>
      </c>
      <c r="H48" s="12">
        <f>'[2]СВОД по МО'!$HZ50</f>
        <v>12735.10945</v>
      </c>
      <c r="I48" s="128">
        <f>'[3]План 2025'!$AE43</f>
        <v>240</v>
      </c>
      <c r="J48" s="44">
        <f>'[3]План 2025'!$AF43</f>
        <v>38206.050000000003</v>
      </c>
      <c r="K48" s="128">
        <f>'[3]План 2025'!$AS43</f>
        <v>0</v>
      </c>
      <c r="L48" s="44">
        <f>'[3]План 2025'!$AT43</f>
        <v>0</v>
      </c>
      <c r="M48" s="13">
        <f t="shared" si="7"/>
        <v>0</v>
      </c>
      <c r="N48" s="52">
        <f>J48-D48</f>
        <v>0</v>
      </c>
      <c r="O48" s="5"/>
      <c r="P48" s="66"/>
      <c r="Q48" s="5"/>
      <c r="R48" s="131"/>
      <c r="S48" s="131"/>
      <c r="T48" s="131"/>
      <c r="U48" s="5"/>
      <c r="V48" s="14"/>
      <c r="W48" s="140">
        <f>'[1]План 2025'!$AU43</f>
        <v>0</v>
      </c>
      <c r="X48" s="139">
        <f>'[1]План 2025'!$AV43</f>
        <v>0</v>
      </c>
      <c r="Y48" s="12">
        <f>'[2]СВОД по МО'!$IJ50</f>
        <v>0</v>
      </c>
      <c r="Z48" s="12">
        <f>'[2]СВОД по МО'!$IP50</f>
        <v>0</v>
      </c>
      <c r="AA48" s="140">
        <f>'[3]План 2025'!$AU43</f>
        <v>0</v>
      </c>
      <c r="AB48" s="139">
        <f>'[3]План 2025'!$AV43</f>
        <v>0</v>
      </c>
      <c r="AC48" s="13">
        <f t="shared" si="9"/>
        <v>0</v>
      </c>
      <c r="AD48" s="52">
        <f t="shared" si="10"/>
        <v>0</v>
      </c>
      <c r="AE48" s="5"/>
      <c r="AF48" s="67"/>
      <c r="AG48" s="5"/>
      <c r="AH48" s="5"/>
      <c r="AI48" s="5"/>
      <c r="AJ48" s="14"/>
      <c r="AK48" s="64"/>
      <c r="AL48" s="86"/>
      <c r="AM48" s="326"/>
    </row>
    <row r="49" spans="1:39" x14ac:dyDescent="0.25">
      <c r="A49" s="9">
        <f>'Скорая медицинская помощь'!A49</f>
        <v>36</v>
      </c>
      <c r="B49" s="129" t="str">
        <f>'Скорая медицинская помощь'!C49</f>
        <v>ГБУЗ КК ЕССМП</v>
      </c>
      <c r="C49" s="128">
        <f>'[1]План 2025'!$AE44</f>
        <v>0</v>
      </c>
      <c r="D49" s="44">
        <f>'[1]План 2025'!$AF44</f>
        <v>0</v>
      </c>
      <c r="E49" s="128">
        <f>'[1]План 2025'!$AS44</f>
        <v>0</v>
      </c>
      <c r="F49" s="44">
        <f>'[1]План 2025'!$AT44</f>
        <v>0</v>
      </c>
      <c r="G49" s="12">
        <f>'[2]СВОД по МО'!$HT51</f>
        <v>0</v>
      </c>
      <c r="H49" s="12">
        <f>'[2]СВОД по МО'!$HZ51</f>
        <v>0</v>
      </c>
      <c r="I49" s="128">
        <f>'[3]План 2025'!$AE44</f>
        <v>0</v>
      </c>
      <c r="J49" s="44">
        <f>'[3]План 2025'!$AF44</f>
        <v>0</v>
      </c>
      <c r="K49" s="128">
        <f>'[3]План 2025'!$AS44</f>
        <v>0</v>
      </c>
      <c r="L49" s="44">
        <f>'[3]План 2025'!$AT44</f>
        <v>0</v>
      </c>
      <c r="M49" s="13">
        <f t="shared" si="7"/>
        <v>0</v>
      </c>
      <c r="N49" s="52">
        <f t="shared" si="8"/>
        <v>0</v>
      </c>
      <c r="O49" s="5"/>
      <c r="P49" s="66"/>
      <c r="Q49" s="5"/>
      <c r="R49" s="131"/>
      <c r="S49" s="131"/>
      <c r="T49" s="131"/>
      <c r="U49" s="5"/>
      <c r="V49" s="14"/>
      <c r="W49" s="140">
        <f>'[1]План 2025'!$AU44</f>
        <v>0</v>
      </c>
      <c r="X49" s="139">
        <f>'[1]План 2025'!$AV44</f>
        <v>0</v>
      </c>
      <c r="Y49" s="12">
        <f>'[2]СВОД по МО'!$IJ51</f>
        <v>0</v>
      </c>
      <c r="Z49" s="12">
        <f>'[2]СВОД по МО'!$IP51</f>
        <v>0</v>
      </c>
      <c r="AA49" s="140">
        <f>'[3]План 2025'!$AU44</f>
        <v>0</v>
      </c>
      <c r="AB49" s="139">
        <f>'[3]План 2025'!$AV44</f>
        <v>0</v>
      </c>
      <c r="AC49" s="13">
        <f t="shared" si="9"/>
        <v>0</v>
      </c>
      <c r="AD49" s="52">
        <f t="shared" si="10"/>
        <v>0</v>
      </c>
      <c r="AE49" s="5"/>
      <c r="AF49" s="67"/>
      <c r="AG49" s="5"/>
      <c r="AH49" s="5"/>
      <c r="AI49" s="5"/>
      <c r="AJ49" s="14"/>
      <c r="AK49" s="64"/>
      <c r="AL49" s="86"/>
      <c r="AM49" s="326"/>
    </row>
    <row r="50" spans="1:39" x14ac:dyDescent="0.25">
      <c r="A50" s="9">
        <f>'Скорая медицинская помощь'!A50</f>
        <v>37</v>
      </c>
      <c r="B50" s="129" t="str">
        <f>'Скорая медицинская помощь'!C50</f>
        <v>ГБУЗКК "П-КГССМП"</v>
      </c>
      <c r="C50" s="128">
        <f>'[1]План 2025'!$AE45</f>
        <v>0</v>
      </c>
      <c r="D50" s="44">
        <f>'[1]План 2025'!$AF45</f>
        <v>0</v>
      </c>
      <c r="E50" s="128">
        <f>'[1]План 2025'!$AS45</f>
        <v>0</v>
      </c>
      <c r="F50" s="44">
        <f>'[1]План 2025'!$AT45</f>
        <v>0</v>
      </c>
      <c r="G50" s="12">
        <f>'[2]СВОД по МО'!$HT52</f>
        <v>0</v>
      </c>
      <c r="H50" s="12">
        <f>'[2]СВОД по МО'!$HZ52</f>
        <v>0</v>
      </c>
      <c r="I50" s="128">
        <f>'[3]План 2025'!$AE45</f>
        <v>0</v>
      </c>
      <c r="J50" s="44">
        <f>'[3]План 2025'!$AF45</f>
        <v>0</v>
      </c>
      <c r="K50" s="128">
        <f>'[3]План 2025'!$AS45</f>
        <v>0</v>
      </c>
      <c r="L50" s="44">
        <f>'[3]План 2025'!$AT45</f>
        <v>0</v>
      </c>
      <c r="M50" s="13">
        <f t="shared" si="7"/>
        <v>0</v>
      </c>
      <c r="N50" s="52">
        <f t="shared" si="8"/>
        <v>0</v>
      </c>
      <c r="O50" s="5"/>
      <c r="P50" s="66"/>
      <c r="Q50" s="5"/>
      <c r="R50" s="131"/>
      <c r="S50" s="131"/>
      <c r="T50" s="131"/>
      <c r="U50" s="5"/>
      <c r="V50" s="14"/>
      <c r="W50" s="140">
        <f>'[1]План 2025'!$AU45</f>
        <v>0</v>
      </c>
      <c r="X50" s="139">
        <f>'[1]План 2025'!$AV45</f>
        <v>0</v>
      </c>
      <c r="Y50" s="12">
        <f>'[2]СВОД по МО'!$IJ52</f>
        <v>0</v>
      </c>
      <c r="Z50" s="12">
        <f>'[2]СВОД по МО'!$IP52</f>
        <v>0</v>
      </c>
      <c r="AA50" s="140">
        <f>'[3]План 2025'!$AU45</f>
        <v>0</v>
      </c>
      <c r="AB50" s="139">
        <f>'[3]План 2025'!$AV45</f>
        <v>0</v>
      </c>
      <c r="AC50" s="13">
        <f t="shared" si="9"/>
        <v>0</v>
      </c>
      <c r="AD50" s="52">
        <f t="shared" si="10"/>
        <v>0</v>
      </c>
      <c r="AE50" s="5"/>
      <c r="AF50" s="67"/>
      <c r="AG50" s="5"/>
      <c r="AH50" s="5"/>
      <c r="AI50" s="5"/>
      <c r="AJ50" s="14"/>
      <c r="AK50" s="64"/>
      <c r="AL50" s="86"/>
      <c r="AM50" s="326"/>
    </row>
    <row r="51" spans="1:39" x14ac:dyDescent="0.25">
      <c r="A51" s="9">
        <f>'Скорая медицинская помощь'!A51</f>
        <v>38</v>
      </c>
      <c r="B51" s="129" t="str">
        <f>'Скорая медицинская помощь'!C51</f>
        <v>ООО "КНК"</v>
      </c>
      <c r="C51" s="128">
        <f>'[1]План 2025'!$AE46</f>
        <v>0</v>
      </c>
      <c r="D51" s="44">
        <f>'[1]План 2025'!$AF46</f>
        <v>0</v>
      </c>
      <c r="E51" s="128">
        <f>'[1]План 2025'!$AS46</f>
        <v>0</v>
      </c>
      <c r="F51" s="44">
        <f>'[1]План 2025'!$AT46</f>
        <v>0</v>
      </c>
      <c r="G51" s="12">
        <f>'[2]СВОД по МО'!$HT53</f>
        <v>0</v>
      </c>
      <c r="H51" s="12">
        <f>'[2]СВОД по МО'!$HZ53</f>
        <v>0</v>
      </c>
      <c r="I51" s="128">
        <f>'[3]План 2025'!$AE46</f>
        <v>0</v>
      </c>
      <c r="J51" s="44">
        <f>'[3]План 2025'!$AF46</f>
        <v>0</v>
      </c>
      <c r="K51" s="128">
        <f>'[3]План 2025'!$AS46</f>
        <v>0</v>
      </c>
      <c r="L51" s="44">
        <f>'[3]План 2025'!$AT46</f>
        <v>0</v>
      </c>
      <c r="M51" s="13">
        <f t="shared" si="7"/>
        <v>0</v>
      </c>
      <c r="N51" s="52">
        <f t="shared" si="8"/>
        <v>0</v>
      </c>
      <c r="O51" s="5"/>
      <c r="P51" s="66"/>
      <c r="Q51" s="5"/>
      <c r="R51" s="131"/>
      <c r="S51" s="131"/>
      <c r="T51" s="131"/>
      <c r="U51" s="5"/>
      <c r="V51" s="14"/>
      <c r="W51" s="140">
        <f>'[1]План 2025'!$AU46</f>
        <v>0</v>
      </c>
      <c r="X51" s="139">
        <f>'[1]План 2025'!$AV46</f>
        <v>0</v>
      </c>
      <c r="Y51" s="12">
        <f>'[2]СВОД по МО'!$IJ53</f>
        <v>0</v>
      </c>
      <c r="Z51" s="12">
        <f>'[2]СВОД по МО'!$IP53</f>
        <v>0</v>
      </c>
      <c r="AA51" s="140">
        <f>'[3]План 2025'!$AU46</f>
        <v>0</v>
      </c>
      <c r="AB51" s="139">
        <f>'[3]План 2025'!$AV46</f>
        <v>0</v>
      </c>
      <c r="AC51" s="13">
        <f t="shared" si="9"/>
        <v>0</v>
      </c>
      <c r="AD51" s="52">
        <f t="shared" si="10"/>
        <v>0</v>
      </c>
      <c r="AE51" s="5"/>
      <c r="AF51" s="67"/>
      <c r="AG51" s="5"/>
      <c r="AH51" s="5"/>
      <c r="AI51" s="5"/>
      <c r="AJ51" s="14"/>
      <c r="AK51" s="64"/>
      <c r="AL51" s="86"/>
      <c r="AM51" s="326"/>
    </row>
    <row r="52" spans="1:39" x14ac:dyDescent="0.25">
      <c r="A52" s="9">
        <f>'Скорая медицинская помощь'!A52</f>
        <v>39</v>
      </c>
      <c r="B52" s="129" t="str">
        <f>'Скорая медицинская помощь'!C52</f>
        <v>ООО РЦ "ОРМЕДИУМ"</v>
      </c>
      <c r="C52" s="128">
        <f>'[1]План 2025'!$AE47</f>
        <v>0</v>
      </c>
      <c r="D52" s="44">
        <f>'[1]План 2025'!$AF47</f>
        <v>0</v>
      </c>
      <c r="E52" s="128">
        <f>'[1]План 2025'!$AS47</f>
        <v>0</v>
      </c>
      <c r="F52" s="44">
        <f>'[1]План 2025'!$AT47</f>
        <v>0</v>
      </c>
      <c r="G52" s="12">
        <f>'[2]СВОД по МО'!$HT54</f>
        <v>0</v>
      </c>
      <c r="H52" s="12">
        <f>'[2]СВОД по МО'!$HZ54</f>
        <v>0</v>
      </c>
      <c r="I52" s="128">
        <f>'[3]План 2025'!$AE47</f>
        <v>0</v>
      </c>
      <c r="J52" s="44">
        <f>'[3]План 2025'!$AF47</f>
        <v>0</v>
      </c>
      <c r="K52" s="128">
        <f>'[3]План 2025'!$AS47</f>
        <v>0</v>
      </c>
      <c r="L52" s="44">
        <f>'[3]План 2025'!$AT47</f>
        <v>0</v>
      </c>
      <c r="M52" s="13">
        <f t="shared" si="7"/>
        <v>0</v>
      </c>
      <c r="N52" s="52">
        <f t="shared" si="8"/>
        <v>0</v>
      </c>
      <c r="O52" s="5"/>
      <c r="P52" s="66"/>
      <c r="Q52" s="5"/>
      <c r="R52" s="131"/>
      <c r="S52" s="131"/>
      <c r="T52" s="131"/>
      <c r="U52" s="5"/>
      <c r="V52" s="14"/>
      <c r="W52" s="140">
        <f>'[1]План 2025'!$AU47</f>
        <v>0</v>
      </c>
      <c r="X52" s="139">
        <f>'[1]План 2025'!$AV47</f>
        <v>0</v>
      </c>
      <c r="Y52" s="12">
        <f>'[2]СВОД по МО'!$IJ54</f>
        <v>0</v>
      </c>
      <c r="Z52" s="12">
        <f>'[2]СВОД по МО'!$IP54</f>
        <v>0</v>
      </c>
      <c r="AA52" s="140">
        <f>'[3]План 2025'!$AU47</f>
        <v>0</v>
      </c>
      <c r="AB52" s="139">
        <f>'[3]План 2025'!$AV47</f>
        <v>0</v>
      </c>
      <c r="AC52" s="13">
        <f t="shared" si="9"/>
        <v>0</v>
      </c>
      <c r="AD52" s="52">
        <f t="shared" si="10"/>
        <v>0</v>
      </c>
      <c r="AE52" s="5"/>
      <c r="AF52" s="67"/>
      <c r="AG52" s="5"/>
      <c r="AH52" s="5"/>
      <c r="AI52" s="5"/>
      <c r="AJ52" s="14"/>
      <c r="AK52" s="64"/>
      <c r="AL52" s="86"/>
      <c r="AM52" s="326"/>
    </row>
    <row r="53" spans="1:39" x14ac:dyDescent="0.25">
      <c r="A53" s="9">
        <f>'Скорая медицинская помощь'!A53</f>
        <v>40</v>
      </c>
      <c r="B53" s="129" t="str">
        <f>'Скорая медицинская помощь'!C53</f>
        <v>ООО "ЭКО ЦЕНТР" (г. Москва)</v>
      </c>
      <c r="C53" s="128">
        <f>'[1]План 2025'!$AE48</f>
        <v>0</v>
      </c>
      <c r="D53" s="44">
        <f>'[1]План 2025'!$AF48</f>
        <v>0</v>
      </c>
      <c r="E53" s="128">
        <f>'[1]План 2025'!$AS48</f>
        <v>0</v>
      </c>
      <c r="F53" s="44">
        <f>'[1]План 2025'!$AT48</f>
        <v>0</v>
      </c>
      <c r="G53" s="12">
        <f>'[2]СВОД по МО'!$HT55</f>
        <v>0</v>
      </c>
      <c r="H53" s="12">
        <f>'[2]СВОД по МО'!$HZ55</f>
        <v>0</v>
      </c>
      <c r="I53" s="128">
        <f>'[3]План 2025'!$AE48</f>
        <v>0</v>
      </c>
      <c r="J53" s="44">
        <f>'[3]План 2025'!$AF48</f>
        <v>0</v>
      </c>
      <c r="K53" s="128">
        <f>'[3]План 2025'!$AS48</f>
        <v>0</v>
      </c>
      <c r="L53" s="44">
        <f>'[3]План 2025'!$AT48</f>
        <v>0</v>
      </c>
      <c r="M53" s="13">
        <f t="shared" si="7"/>
        <v>0</v>
      </c>
      <c r="N53" s="52">
        <f t="shared" si="8"/>
        <v>0</v>
      </c>
      <c r="O53" s="5"/>
      <c r="P53" s="66"/>
      <c r="Q53" s="5"/>
      <c r="R53" s="131"/>
      <c r="S53" s="131"/>
      <c r="T53" s="131"/>
      <c r="U53" s="5"/>
      <c r="V53" s="14"/>
      <c r="W53" s="140">
        <f>'[1]План 2025'!$AU48</f>
        <v>0</v>
      </c>
      <c r="X53" s="139">
        <f>'[1]План 2025'!$AV48</f>
        <v>0</v>
      </c>
      <c r="Y53" s="12">
        <f>'[2]СВОД по МО'!$IJ55</f>
        <v>0</v>
      </c>
      <c r="Z53" s="12">
        <f>'[2]СВОД по МО'!$IP55</f>
        <v>0</v>
      </c>
      <c r="AA53" s="140">
        <f>'[3]План 2025'!$AU48</f>
        <v>0</v>
      </c>
      <c r="AB53" s="139">
        <f>'[3]План 2025'!$AV48</f>
        <v>0</v>
      </c>
      <c r="AC53" s="13">
        <f t="shared" si="9"/>
        <v>0</v>
      </c>
      <c r="AD53" s="52">
        <f t="shared" si="10"/>
        <v>0</v>
      </c>
      <c r="AE53" s="5"/>
      <c r="AF53" s="67"/>
      <c r="AG53" s="5"/>
      <c r="AH53" s="5"/>
      <c r="AI53" s="5"/>
      <c r="AJ53" s="14"/>
      <c r="AK53" s="64"/>
      <c r="AL53" s="86"/>
      <c r="AM53" s="326"/>
    </row>
    <row r="54" spans="1:39" x14ac:dyDescent="0.25">
      <c r="A54" s="9">
        <f>'Скорая медицинская помощь'!A54</f>
        <v>41</v>
      </c>
      <c r="B54" s="129" t="str">
        <f>'Скорая медицинская помощь'!C54</f>
        <v>ГБУЗ КК ЦОЗМП</v>
      </c>
      <c r="C54" s="128">
        <f>'[1]План 2025'!$AE49</f>
        <v>0</v>
      </c>
      <c r="D54" s="44">
        <f>'[1]План 2025'!$AF49</f>
        <v>0</v>
      </c>
      <c r="E54" s="128">
        <f>'[1]План 2025'!$AS49</f>
        <v>0</v>
      </c>
      <c r="F54" s="44">
        <f>'[1]План 2025'!$AT49</f>
        <v>0</v>
      </c>
      <c r="G54" s="12">
        <f>'[2]СВОД по МО'!$HT56</f>
        <v>0</v>
      </c>
      <c r="H54" s="12">
        <f>'[2]СВОД по МО'!$HZ56</f>
        <v>0</v>
      </c>
      <c r="I54" s="128">
        <f>'[3]План 2025'!$AE49</f>
        <v>0</v>
      </c>
      <c r="J54" s="44">
        <f>'[3]План 2025'!$AF49</f>
        <v>0</v>
      </c>
      <c r="K54" s="128">
        <f>'[3]План 2025'!$AS49</f>
        <v>0</v>
      </c>
      <c r="L54" s="44">
        <f>'[3]План 2025'!$AT49</f>
        <v>0</v>
      </c>
      <c r="M54" s="13">
        <f t="shared" si="7"/>
        <v>0</v>
      </c>
      <c r="N54" s="52">
        <f t="shared" si="8"/>
        <v>0</v>
      </c>
      <c r="O54" s="5"/>
      <c r="P54" s="66"/>
      <c r="Q54" s="5"/>
      <c r="R54" s="131"/>
      <c r="S54" s="131"/>
      <c r="T54" s="131"/>
      <c r="U54" s="5"/>
      <c r="V54" s="14"/>
      <c r="W54" s="140">
        <f>'[1]План 2025'!$AU49</f>
        <v>0</v>
      </c>
      <c r="X54" s="139">
        <f>'[1]План 2025'!$AV49</f>
        <v>0</v>
      </c>
      <c r="Y54" s="12">
        <f>'[2]СВОД по МО'!$IJ56</f>
        <v>0</v>
      </c>
      <c r="Z54" s="12">
        <f>'[2]СВОД по МО'!$IP56</f>
        <v>0</v>
      </c>
      <c r="AA54" s="140">
        <f>'[3]План 2025'!$AU49</f>
        <v>0</v>
      </c>
      <c r="AB54" s="139">
        <f>'[3]План 2025'!$AV49</f>
        <v>0</v>
      </c>
      <c r="AC54" s="13">
        <f t="shared" si="9"/>
        <v>0</v>
      </c>
      <c r="AD54" s="52">
        <f t="shared" si="10"/>
        <v>0</v>
      </c>
      <c r="AE54" s="5"/>
      <c r="AF54" s="67"/>
      <c r="AG54" s="5"/>
      <c r="AH54" s="5"/>
      <c r="AI54" s="5"/>
      <c r="AJ54" s="14"/>
      <c r="AK54" s="64"/>
      <c r="AL54" s="86"/>
      <c r="AM54" s="326"/>
    </row>
    <row r="55" spans="1:39" x14ac:dyDescent="0.25">
      <c r="A55" s="9">
        <f>'Скорая медицинская помощь'!A55</f>
        <v>42</v>
      </c>
      <c r="B55" s="129" t="str">
        <f>'Скорая медицинская помощь'!C55</f>
        <v>ООО "ИМПУЛЬС"</v>
      </c>
      <c r="C55" s="128">
        <f>'[1]План 2025'!$AE50</f>
        <v>0</v>
      </c>
      <c r="D55" s="44">
        <f>'[1]План 2025'!$AF50</f>
        <v>0</v>
      </c>
      <c r="E55" s="128">
        <f>'[1]План 2025'!$AS50</f>
        <v>0</v>
      </c>
      <c r="F55" s="44">
        <f>'[1]План 2025'!$AT50</f>
        <v>0</v>
      </c>
      <c r="G55" s="12">
        <f>'[2]СВОД по МО'!$HT57</f>
        <v>0</v>
      </c>
      <c r="H55" s="12">
        <f>'[2]СВОД по МО'!$HZ57</f>
        <v>0</v>
      </c>
      <c r="I55" s="128">
        <f>'[3]План 2025'!$AE50</f>
        <v>0</v>
      </c>
      <c r="J55" s="44">
        <f>'[3]План 2025'!$AF50</f>
        <v>0</v>
      </c>
      <c r="K55" s="128">
        <f>'[3]План 2025'!$AS50</f>
        <v>0</v>
      </c>
      <c r="L55" s="44">
        <f>'[3]План 2025'!$AT50</f>
        <v>0</v>
      </c>
      <c r="M55" s="13">
        <f t="shared" si="7"/>
        <v>0</v>
      </c>
      <c r="N55" s="52">
        <f t="shared" si="8"/>
        <v>0</v>
      </c>
      <c r="O55" s="5"/>
      <c r="P55" s="66"/>
      <c r="Q55" s="5"/>
      <c r="R55" s="131"/>
      <c r="S55" s="131"/>
      <c r="T55" s="131"/>
      <c r="U55" s="5"/>
      <c r="V55" s="14"/>
      <c r="W55" s="140">
        <f>'[1]План 2025'!$AU50</f>
        <v>0</v>
      </c>
      <c r="X55" s="139">
        <f>'[1]План 2025'!$AV50</f>
        <v>0</v>
      </c>
      <c r="Y55" s="12">
        <f>'[2]СВОД по МО'!$IJ57</f>
        <v>0</v>
      </c>
      <c r="Z55" s="12">
        <f>'[2]СВОД по МО'!$IP57</f>
        <v>0</v>
      </c>
      <c r="AA55" s="140">
        <f>'[3]План 2025'!$AU50</f>
        <v>0</v>
      </c>
      <c r="AB55" s="139">
        <f>'[3]План 2025'!$AV50</f>
        <v>0</v>
      </c>
      <c r="AC55" s="13">
        <f t="shared" si="9"/>
        <v>0</v>
      </c>
      <c r="AD55" s="52">
        <f t="shared" si="10"/>
        <v>0</v>
      </c>
      <c r="AE55" s="5"/>
      <c r="AF55" s="67"/>
      <c r="AG55" s="5"/>
      <c r="AH55" s="5"/>
      <c r="AI55" s="5"/>
      <c r="AJ55" s="14"/>
      <c r="AK55" s="64"/>
      <c r="AL55" s="86"/>
      <c r="AM55" s="326"/>
    </row>
    <row r="56" spans="1:39" x14ac:dyDescent="0.25">
      <c r="A56" s="9">
        <f>'Скорая медицинская помощь'!A56</f>
        <v>43</v>
      </c>
      <c r="B56" s="129" t="str">
        <f>'Скорая медицинская помощь'!C56</f>
        <v>ООО ДЦ "ЖЕМЧУЖИНА КАМЧАТКИ"</v>
      </c>
      <c r="C56" s="128">
        <f>'[1]План 2025'!$AE51</f>
        <v>0</v>
      </c>
      <c r="D56" s="44">
        <f>'[1]План 2025'!$AF51</f>
        <v>0</v>
      </c>
      <c r="E56" s="128">
        <f>'[1]План 2025'!$AS51</f>
        <v>0</v>
      </c>
      <c r="F56" s="44">
        <f>'[1]План 2025'!$AT51</f>
        <v>0</v>
      </c>
      <c r="G56" s="12">
        <f>'[2]СВОД по МО'!$HT58</f>
        <v>0</v>
      </c>
      <c r="H56" s="12">
        <f>'[2]СВОД по МО'!$HZ58</f>
        <v>0</v>
      </c>
      <c r="I56" s="128">
        <f>'[3]План 2025'!$AE51</f>
        <v>0</v>
      </c>
      <c r="J56" s="44">
        <f>'[3]План 2025'!$AF51</f>
        <v>0</v>
      </c>
      <c r="K56" s="128">
        <f>'[3]План 2025'!$AS51</f>
        <v>0</v>
      </c>
      <c r="L56" s="44">
        <f>'[3]План 2025'!$AT51</f>
        <v>0</v>
      </c>
      <c r="M56" s="13">
        <f t="shared" si="7"/>
        <v>0</v>
      </c>
      <c r="N56" s="52">
        <f t="shared" si="8"/>
        <v>0</v>
      </c>
      <c r="O56" s="5"/>
      <c r="P56" s="66"/>
      <c r="Q56" s="5"/>
      <c r="R56" s="131"/>
      <c r="S56" s="131"/>
      <c r="T56" s="131"/>
      <c r="U56" s="5"/>
      <c r="V56" s="14"/>
      <c r="W56" s="140">
        <f>'[1]План 2025'!$AU51</f>
        <v>0</v>
      </c>
      <c r="X56" s="139">
        <f>'[1]План 2025'!$AV51</f>
        <v>0</v>
      </c>
      <c r="Y56" s="12">
        <f>'[2]СВОД по МО'!$IJ58</f>
        <v>0</v>
      </c>
      <c r="Z56" s="12">
        <f>'[2]СВОД по МО'!$IP58</f>
        <v>0</v>
      </c>
      <c r="AA56" s="140">
        <f>'[3]План 2025'!$AU51</f>
        <v>0</v>
      </c>
      <c r="AB56" s="139">
        <f>'[3]План 2025'!$AV51</f>
        <v>0</v>
      </c>
      <c r="AC56" s="13">
        <f t="shared" si="9"/>
        <v>0</v>
      </c>
      <c r="AD56" s="52">
        <f t="shared" si="10"/>
        <v>0</v>
      </c>
      <c r="AE56" s="5"/>
      <c r="AF56" s="67"/>
      <c r="AG56" s="5"/>
      <c r="AH56" s="5"/>
      <c r="AI56" s="5"/>
      <c r="AJ56" s="14"/>
      <c r="AK56" s="64"/>
      <c r="AL56" s="86"/>
      <c r="AM56" s="326"/>
    </row>
    <row r="57" spans="1:39" x14ac:dyDescent="0.25">
      <c r="A57" s="9">
        <f>'Скорая медицинская помощь'!A57</f>
        <v>44</v>
      </c>
      <c r="B57" s="129" t="str">
        <f>'Скорая медицинская помощь'!C57</f>
        <v>ГБУЗ ЦЕНТР СПИД</v>
      </c>
      <c r="C57" s="128">
        <f>'[1]План 2025'!$AE52</f>
        <v>1208</v>
      </c>
      <c r="D57" s="44">
        <f>'[1]План 2025'!$AF52</f>
        <v>249872.27</v>
      </c>
      <c r="E57" s="128">
        <f>'[1]План 2025'!$AS52</f>
        <v>0</v>
      </c>
      <c r="F57" s="44">
        <f>'[1]План 2025'!$AT52</f>
        <v>0</v>
      </c>
      <c r="G57" s="12">
        <f>'[2]СВОД по МО'!$HT59</f>
        <v>467</v>
      </c>
      <c r="H57" s="12">
        <f>'[2]СВОД по МО'!$HZ59</f>
        <v>91558.536309999996</v>
      </c>
      <c r="I57" s="128">
        <f>'[3]План 2025'!$AE52</f>
        <v>1208</v>
      </c>
      <c r="J57" s="44">
        <f>'[3]План 2025'!$AF52</f>
        <v>249872.27</v>
      </c>
      <c r="K57" s="128">
        <f>'[3]План 2025'!$AS52</f>
        <v>0</v>
      </c>
      <c r="L57" s="44">
        <f>'[3]План 2025'!$AT52</f>
        <v>0</v>
      </c>
      <c r="M57" s="13">
        <f t="shared" si="7"/>
        <v>0</v>
      </c>
      <c r="N57" s="52">
        <f t="shared" si="8"/>
        <v>0</v>
      </c>
      <c r="O57" s="5"/>
      <c r="P57" s="66"/>
      <c r="Q57" s="5"/>
      <c r="R57" s="131"/>
      <c r="S57" s="131"/>
      <c r="T57" s="131"/>
      <c r="U57" s="5"/>
      <c r="V57" s="14"/>
      <c r="W57" s="140">
        <f>'[1]План 2025'!$AU52</f>
        <v>0</v>
      </c>
      <c r="X57" s="139">
        <f>'[1]План 2025'!$AV52</f>
        <v>0</v>
      </c>
      <c r="Y57" s="12">
        <f>'[2]СВОД по МО'!$IJ59</f>
        <v>0</v>
      </c>
      <c r="Z57" s="12">
        <f>'[2]СВОД по МО'!$IP59</f>
        <v>0</v>
      </c>
      <c r="AA57" s="140">
        <f>'[3]План 2025'!$AU52</f>
        <v>0</v>
      </c>
      <c r="AB57" s="139">
        <f>'[3]План 2025'!$AV52</f>
        <v>0</v>
      </c>
      <c r="AC57" s="13">
        <f t="shared" si="9"/>
        <v>0</v>
      </c>
      <c r="AD57" s="52">
        <f t="shared" si="10"/>
        <v>0</v>
      </c>
      <c r="AE57" s="5"/>
      <c r="AF57" s="67"/>
      <c r="AG57" s="5"/>
      <c r="AH57" s="5"/>
      <c r="AI57" s="5"/>
      <c r="AJ57" s="14"/>
      <c r="AK57" s="64"/>
      <c r="AL57" s="86"/>
      <c r="AM57" s="326"/>
    </row>
    <row r="58" spans="1:39" x14ac:dyDescent="0.25">
      <c r="A58" s="9">
        <f>'Скорая медицинская помощь'!A58</f>
        <v>45</v>
      </c>
      <c r="B58" s="129" t="str">
        <f>'Скорая медицинская помощь'!C58</f>
        <v>ГБУЗ ККПТД</v>
      </c>
      <c r="C58" s="128">
        <f>'[1]План 2025'!$AE53</f>
        <v>0</v>
      </c>
      <c r="D58" s="44">
        <f>'[1]План 2025'!$AF53</f>
        <v>0</v>
      </c>
      <c r="E58" s="128">
        <f>'[1]План 2025'!$AS53</f>
        <v>0</v>
      </c>
      <c r="F58" s="44">
        <f>'[1]План 2025'!$AT53</f>
        <v>0</v>
      </c>
      <c r="G58" s="12">
        <f>'[2]СВОД по МО'!$HT60</f>
        <v>0</v>
      </c>
      <c r="H58" s="12">
        <f>'[2]СВОД по МО'!$HZ60</f>
        <v>0</v>
      </c>
      <c r="I58" s="128">
        <f>'[3]План 2025'!$AE53</f>
        <v>0</v>
      </c>
      <c r="J58" s="44">
        <f>'[3]План 2025'!$AF53</f>
        <v>0</v>
      </c>
      <c r="K58" s="128">
        <f>'[3]План 2025'!$AS53</f>
        <v>0</v>
      </c>
      <c r="L58" s="44">
        <f>'[3]План 2025'!$AT53</f>
        <v>0</v>
      </c>
      <c r="M58" s="13">
        <f t="shared" si="7"/>
        <v>0</v>
      </c>
      <c r="N58" s="52">
        <f t="shared" si="8"/>
        <v>0</v>
      </c>
      <c r="O58" s="5"/>
      <c r="P58" s="66"/>
      <c r="Q58" s="5"/>
      <c r="R58" s="131"/>
      <c r="S58" s="131"/>
      <c r="T58" s="131"/>
      <c r="U58" s="5"/>
      <c r="V58" s="14"/>
      <c r="W58" s="140">
        <f>'[1]План 2025'!$AU53</f>
        <v>0</v>
      </c>
      <c r="X58" s="139">
        <f>'[1]План 2025'!$AV53</f>
        <v>0</v>
      </c>
      <c r="Y58" s="12">
        <f>'[2]СВОД по МО'!$IJ60</f>
        <v>0</v>
      </c>
      <c r="Z58" s="12">
        <f>'[2]СВОД по МО'!$IP60</f>
        <v>0</v>
      </c>
      <c r="AA58" s="140">
        <f>'[3]План 2025'!$AU53</f>
        <v>0</v>
      </c>
      <c r="AB58" s="139">
        <f>'[3]План 2025'!$AV53</f>
        <v>0</v>
      </c>
      <c r="AC58" s="13">
        <f t="shared" si="9"/>
        <v>0</v>
      </c>
      <c r="AD58" s="52">
        <f t="shared" si="10"/>
        <v>0</v>
      </c>
      <c r="AE58" s="5"/>
      <c r="AF58" s="67"/>
      <c r="AG58" s="5"/>
      <c r="AH58" s="5"/>
      <c r="AI58" s="5"/>
      <c r="AJ58" s="14"/>
      <c r="AK58" s="64"/>
      <c r="AL58" s="86"/>
      <c r="AM58" s="326"/>
    </row>
    <row r="59" spans="1:39" hidden="1" x14ac:dyDescent="0.25">
      <c r="A59" s="9">
        <f>'Скорая медицинская помощь'!A59</f>
        <v>0</v>
      </c>
      <c r="B59" s="373" t="str">
        <f>'Скорая медицинская помощь'!C59</f>
        <v>АО "МЕДИЦИНА"  (г. Москва)</v>
      </c>
      <c r="C59" s="128">
        <f>'[1]План 2025'!$AE54</f>
        <v>0</v>
      </c>
      <c r="D59" s="44">
        <f>'[1]План 2025'!$AF54</f>
        <v>0</v>
      </c>
      <c r="E59" s="128">
        <f>'[1]План 2025'!$AS54</f>
        <v>0</v>
      </c>
      <c r="F59" s="44">
        <f>'[1]План 2025'!$AT54</f>
        <v>0</v>
      </c>
      <c r="G59" s="12"/>
      <c r="H59" s="12"/>
      <c r="I59" s="128">
        <f>'[3]План 2025'!$AE54</f>
        <v>0</v>
      </c>
      <c r="J59" s="44">
        <f>'[3]План 2025'!$AF54</f>
        <v>0</v>
      </c>
      <c r="K59" s="128">
        <f>'[3]План 2025'!$AS54</f>
        <v>0</v>
      </c>
      <c r="L59" s="44">
        <f>'[3]План 2025'!$AT54</f>
        <v>0</v>
      </c>
      <c r="M59" s="13">
        <f t="shared" si="7"/>
        <v>0</v>
      </c>
      <c r="N59" s="52">
        <f t="shared" si="8"/>
        <v>0</v>
      </c>
      <c r="O59" s="5"/>
      <c r="P59" s="66"/>
      <c r="Q59" s="5"/>
      <c r="R59" s="131"/>
      <c r="S59" s="131"/>
      <c r="T59" s="131"/>
      <c r="U59" s="5"/>
      <c r="V59" s="14"/>
      <c r="W59" s="140">
        <f>'[1]План 2025'!$AU54</f>
        <v>0</v>
      </c>
      <c r="X59" s="139">
        <f>'[1]План 2025'!$AV54</f>
        <v>0</v>
      </c>
      <c r="Y59" s="12"/>
      <c r="Z59" s="12"/>
      <c r="AA59" s="140">
        <f>'[3]План 2025'!$AU54</f>
        <v>0</v>
      </c>
      <c r="AB59" s="139">
        <f>'[3]План 2025'!$AV54</f>
        <v>0</v>
      </c>
      <c r="AC59" s="13">
        <f t="shared" si="9"/>
        <v>0</v>
      </c>
      <c r="AD59" s="52">
        <f t="shared" si="10"/>
        <v>0</v>
      </c>
      <c r="AE59" s="5"/>
      <c r="AF59" s="67"/>
      <c r="AG59" s="5"/>
      <c r="AH59" s="5"/>
      <c r="AI59" s="5"/>
      <c r="AJ59" s="14"/>
      <c r="AK59" s="64"/>
      <c r="AL59" s="86"/>
      <c r="AM59" s="326"/>
    </row>
    <row r="60" spans="1:39" x14ac:dyDescent="0.25">
      <c r="A60" s="9">
        <f>'Скорая медицинская помощь'!A60</f>
        <v>46</v>
      </c>
      <c r="B60" s="129" t="str">
        <f>'Скорая медицинская помощь'!C60</f>
        <v>ООО "ВИТАЛАБ" (г. Курск)</v>
      </c>
      <c r="C60" s="128">
        <f>'[1]План 2025'!$AE55</f>
        <v>0</v>
      </c>
      <c r="D60" s="44">
        <f>'[1]План 2025'!$AF55</f>
        <v>0</v>
      </c>
      <c r="E60" s="128">
        <f>'[1]План 2025'!$AS55</f>
        <v>0</v>
      </c>
      <c r="F60" s="44">
        <f>'[1]План 2025'!$AT55</f>
        <v>0</v>
      </c>
      <c r="G60" s="12">
        <f>'[2]СВОД по МО'!$HT62</f>
        <v>0</v>
      </c>
      <c r="H60" s="12">
        <f>'[2]СВОД по МО'!$HZ62</f>
        <v>0</v>
      </c>
      <c r="I60" s="128">
        <f>'[3]План 2025'!$AE55</f>
        <v>0</v>
      </c>
      <c r="J60" s="44">
        <f>'[3]План 2025'!$AF55</f>
        <v>0</v>
      </c>
      <c r="K60" s="128">
        <f>'[3]План 2025'!$AS55</f>
        <v>0</v>
      </c>
      <c r="L60" s="44">
        <f>'[3]План 2025'!$AT55</f>
        <v>0</v>
      </c>
      <c r="M60" s="13">
        <f t="shared" si="7"/>
        <v>0</v>
      </c>
      <c r="N60" s="52">
        <f t="shared" si="8"/>
        <v>0</v>
      </c>
      <c r="O60" s="5"/>
      <c r="P60" s="66"/>
      <c r="Q60" s="5"/>
      <c r="R60" s="131"/>
      <c r="S60" s="131"/>
      <c r="T60" s="131"/>
      <c r="U60" s="5"/>
      <c r="V60" s="14"/>
      <c r="W60" s="140">
        <f>'[1]План 2025'!$AU55</f>
        <v>0</v>
      </c>
      <c r="X60" s="139">
        <f>'[1]План 2025'!$AV55</f>
        <v>0</v>
      </c>
      <c r="Y60" s="12">
        <f>'[2]СВОД по МО'!$IJ62</f>
        <v>0</v>
      </c>
      <c r="Z60" s="12">
        <f>'[2]СВОД по МО'!$IP62</f>
        <v>0</v>
      </c>
      <c r="AA60" s="140">
        <f>'[3]План 2025'!$AU55</f>
        <v>0</v>
      </c>
      <c r="AB60" s="139">
        <f>'[3]План 2025'!$AV55</f>
        <v>0</v>
      </c>
      <c r="AC60" s="13">
        <f t="shared" si="9"/>
        <v>0</v>
      </c>
      <c r="AD60" s="52">
        <f t="shared" si="10"/>
        <v>0</v>
      </c>
      <c r="AE60" s="5"/>
      <c r="AF60" s="67"/>
      <c r="AG60" s="5"/>
      <c r="AH60" s="5"/>
      <c r="AI60" s="5"/>
      <c r="AJ60" s="14"/>
      <c r="AK60" s="64"/>
      <c r="AL60" s="86"/>
      <c r="AM60" s="326"/>
    </row>
    <row r="61" spans="1:39" x14ac:dyDescent="0.25">
      <c r="A61" s="9">
        <f>'Скорая медицинская помощь'!A61</f>
        <v>47</v>
      </c>
      <c r="B61" s="129" t="str">
        <f>'Скорая медицинская помощь'!C61</f>
        <v>КАМЧАТСКИЙ ФИЛИАЛ АНО «МЕДИЦИНСКИЙ ЦЕНТР «ЖИЗНЬ»</v>
      </c>
      <c r="C61" s="128">
        <f>'[1]План 2025'!$AE56</f>
        <v>0</v>
      </c>
      <c r="D61" s="44">
        <f>'[1]План 2025'!$AF56</f>
        <v>0</v>
      </c>
      <c r="E61" s="128">
        <f>'[1]План 2025'!$AS56</f>
        <v>0</v>
      </c>
      <c r="F61" s="44">
        <f>'[1]План 2025'!$AT56</f>
        <v>0</v>
      </c>
      <c r="G61" s="12">
        <f>'[2]СВОД по МО'!$HT63</f>
        <v>0</v>
      </c>
      <c r="H61" s="12">
        <f>'[2]СВОД по МО'!$HZ63</f>
        <v>0</v>
      </c>
      <c r="I61" s="128">
        <f>'[3]План 2025'!$AE56</f>
        <v>0</v>
      </c>
      <c r="J61" s="44">
        <f>'[3]План 2025'!$AF56</f>
        <v>0</v>
      </c>
      <c r="K61" s="128">
        <f>'[3]План 2025'!$AS56</f>
        <v>0</v>
      </c>
      <c r="L61" s="44">
        <f>'[3]План 2025'!$AT56</f>
        <v>0</v>
      </c>
      <c r="M61" s="13">
        <f t="shared" si="7"/>
        <v>0</v>
      </c>
      <c r="N61" s="52">
        <f t="shared" si="8"/>
        <v>0</v>
      </c>
      <c r="O61" s="5"/>
      <c r="P61" s="66"/>
      <c r="Q61" s="5"/>
      <c r="R61" s="131"/>
      <c r="S61" s="131"/>
      <c r="T61" s="131"/>
      <c r="U61" s="5"/>
      <c r="V61" s="14"/>
      <c r="W61" s="140">
        <f>'[1]План 2025'!$AU56</f>
        <v>0</v>
      </c>
      <c r="X61" s="139">
        <f>'[1]План 2025'!$AV56</f>
        <v>0</v>
      </c>
      <c r="Y61" s="12">
        <f>'[2]СВОД по МО'!$IJ63</f>
        <v>0</v>
      </c>
      <c r="Z61" s="12">
        <f>'[2]СВОД по МО'!$IP63</f>
        <v>0</v>
      </c>
      <c r="AA61" s="140">
        <f>'[3]План 2025'!$AU56</f>
        <v>0</v>
      </c>
      <c r="AB61" s="139">
        <f>'[3]План 2025'!$AV56</f>
        <v>0</v>
      </c>
      <c r="AC61" s="13">
        <f t="shared" si="9"/>
        <v>0</v>
      </c>
      <c r="AD61" s="52">
        <f t="shared" si="10"/>
        <v>0</v>
      </c>
      <c r="AE61" s="5"/>
      <c r="AF61" s="67"/>
      <c r="AG61" s="5"/>
      <c r="AH61" s="5"/>
      <c r="AI61" s="5"/>
      <c r="AJ61" s="14"/>
      <c r="AK61" s="64"/>
      <c r="AL61" s="86"/>
      <c r="AM61" s="326"/>
    </row>
    <row r="62" spans="1:39" hidden="1" x14ac:dyDescent="0.25">
      <c r="A62" s="9">
        <f>'Скорая медицинская помощь'!A62</f>
        <v>0</v>
      </c>
      <c r="B62" s="373" t="str">
        <f>'Скорая медицинская помощь'!C62</f>
        <v>КГБУЗ ДККБ (г.Хабаровск)</v>
      </c>
      <c r="C62" s="128">
        <f>'[1]План 2025'!$AE57</f>
        <v>0</v>
      </c>
      <c r="D62" s="44">
        <f>'[1]План 2025'!$AF57</f>
        <v>0</v>
      </c>
      <c r="E62" s="128">
        <f>'[1]План 2025'!$AS57</f>
        <v>0</v>
      </c>
      <c r="F62" s="44">
        <f>'[1]План 2025'!$AT57</f>
        <v>0</v>
      </c>
      <c r="G62" s="12"/>
      <c r="H62" s="12"/>
      <c r="I62" s="128">
        <f>'[3]План 2025'!$AE57</f>
        <v>0</v>
      </c>
      <c r="J62" s="44">
        <f>'[3]План 2025'!$AF57</f>
        <v>0</v>
      </c>
      <c r="K62" s="128">
        <f>'[3]План 2025'!$AS57</f>
        <v>0</v>
      </c>
      <c r="L62" s="44">
        <f>'[3]План 2025'!$AT57</f>
        <v>0</v>
      </c>
      <c r="M62" s="13">
        <f t="shared" si="7"/>
        <v>0</v>
      </c>
      <c r="N62" s="52">
        <f t="shared" si="8"/>
        <v>0</v>
      </c>
      <c r="O62" s="5"/>
      <c r="P62" s="66"/>
      <c r="Q62" s="5"/>
      <c r="R62" s="131"/>
      <c r="S62" s="131"/>
      <c r="T62" s="131"/>
      <c r="U62" s="5"/>
      <c r="V62" s="14"/>
      <c r="W62" s="140">
        <f>'[1]План 2025'!$AU57</f>
        <v>0</v>
      </c>
      <c r="X62" s="139">
        <f>'[1]План 2025'!$AV57</f>
        <v>0</v>
      </c>
      <c r="Y62" s="12"/>
      <c r="Z62" s="12"/>
      <c r="AA62" s="140">
        <f>'[3]План 2025'!$AU57</f>
        <v>0</v>
      </c>
      <c r="AB62" s="139">
        <f>'[3]План 2025'!$AV57</f>
        <v>0</v>
      </c>
      <c r="AC62" s="13">
        <f t="shared" si="9"/>
        <v>0</v>
      </c>
      <c r="AD62" s="52">
        <f t="shared" si="10"/>
        <v>0</v>
      </c>
      <c r="AE62" s="5"/>
      <c r="AF62" s="67"/>
      <c r="AG62" s="5"/>
      <c r="AH62" s="5"/>
      <c r="AI62" s="5"/>
      <c r="AJ62" s="14"/>
      <c r="AK62" s="64"/>
      <c r="AL62" s="86"/>
      <c r="AM62" s="326"/>
    </row>
    <row r="63" spans="1:39" x14ac:dyDescent="0.25">
      <c r="A63" s="9">
        <f>'Скорая медицинская помощь'!A63</f>
        <v>48</v>
      </c>
      <c r="B63" s="129" t="str">
        <f>'Скорая медицинская помощь'!C63</f>
        <v>ООО "ЦИЭР "ЭМБРИЛАЙФ" (г. С-Петербург)</v>
      </c>
      <c r="C63" s="128">
        <f>'[1]План 2025'!$AE58</f>
        <v>0</v>
      </c>
      <c r="D63" s="44">
        <f>'[1]План 2025'!$AF58</f>
        <v>0</v>
      </c>
      <c r="E63" s="128">
        <f>'[1]План 2025'!$AS58</f>
        <v>0</v>
      </c>
      <c r="F63" s="44">
        <f>'[1]План 2025'!$AT58</f>
        <v>0</v>
      </c>
      <c r="G63" s="12">
        <f>'[2]СВОД по МО'!$HT64</f>
        <v>0</v>
      </c>
      <c r="H63" s="12">
        <f>'[2]СВОД по МО'!$HZ64</f>
        <v>0</v>
      </c>
      <c r="I63" s="128">
        <f>'[3]План 2025'!$AE58</f>
        <v>0</v>
      </c>
      <c r="J63" s="44">
        <f>'[3]План 2025'!$AF58</f>
        <v>0</v>
      </c>
      <c r="K63" s="128">
        <f>'[3]План 2025'!$AS58</f>
        <v>0</v>
      </c>
      <c r="L63" s="44">
        <f>'[3]План 2025'!$AT58</f>
        <v>0</v>
      </c>
      <c r="M63" s="13">
        <f t="shared" ref="M63:M67" si="11">I63-C63</f>
        <v>0</v>
      </c>
      <c r="N63" s="52">
        <f t="shared" ref="N63:N67" si="12">J63-D63</f>
        <v>0</v>
      </c>
      <c r="O63" s="5"/>
      <c r="P63" s="66"/>
      <c r="Q63" s="5"/>
      <c r="R63" s="131"/>
      <c r="S63" s="131"/>
      <c r="T63" s="131"/>
      <c r="U63" s="5"/>
      <c r="V63" s="14"/>
      <c r="W63" s="140">
        <f>'[1]План 2025'!$AU58</f>
        <v>0</v>
      </c>
      <c r="X63" s="139">
        <f>'[1]План 2025'!$AV58</f>
        <v>0</v>
      </c>
      <c r="Y63" s="12">
        <f>'[2]СВОД по МО'!$IJ64</f>
        <v>0</v>
      </c>
      <c r="Z63" s="12">
        <f>'[2]СВОД по МО'!$IP64</f>
        <v>0</v>
      </c>
      <c r="AA63" s="140">
        <f>'[3]План 2025'!$AU58</f>
        <v>0</v>
      </c>
      <c r="AB63" s="139">
        <f>'[3]План 2025'!$AV58</f>
        <v>0</v>
      </c>
      <c r="AC63" s="13">
        <f t="shared" ref="AC63:AC67" si="13">AA63-W63</f>
        <v>0</v>
      </c>
      <c r="AD63" s="52">
        <f t="shared" ref="AD63:AD67" si="14">AB63-X63</f>
        <v>0</v>
      </c>
      <c r="AE63" s="5"/>
      <c r="AF63" s="67"/>
      <c r="AG63" s="5"/>
      <c r="AH63" s="5"/>
      <c r="AI63" s="5"/>
      <c r="AJ63" s="14"/>
      <c r="AK63" s="64"/>
      <c r="AL63" s="86"/>
      <c r="AM63" s="326"/>
    </row>
    <row r="64" spans="1:39" x14ac:dyDescent="0.25">
      <c r="A64" s="9">
        <f>'Скорая медицинская помощь'!A64</f>
        <v>49</v>
      </c>
      <c r="B64" s="129" t="str">
        <f>'Скорая медицинская помощь'!C64</f>
        <v>ФИЛИАЛ ООО «БМК» В Г. ПЕТРОПАВЛОВСК-КАМЧАТСКИЙ</v>
      </c>
      <c r="C64" s="128">
        <f>'[1]План 2025'!$AE59</f>
        <v>0</v>
      </c>
      <c r="D64" s="44">
        <f>'[1]План 2025'!$AF59</f>
        <v>0</v>
      </c>
      <c r="E64" s="128">
        <f>'[1]План 2025'!$AS59</f>
        <v>0</v>
      </c>
      <c r="F64" s="44">
        <f>'[1]План 2025'!$AT59</f>
        <v>0</v>
      </c>
      <c r="G64" s="12">
        <f>'[2]СВОД по МО'!$HT65</f>
        <v>0</v>
      </c>
      <c r="H64" s="12">
        <f>'[2]СВОД по МО'!$HZ65</f>
        <v>0</v>
      </c>
      <c r="I64" s="128">
        <f>'[3]План 2025'!$AE59</f>
        <v>0</v>
      </c>
      <c r="J64" s="44">
        <f>'[3]План 2025'!$AF59</f>
        <v>0</v>
      </c>
      <c r="K64" s="128">
        <f>'[3]План 2025'!$AS59</f>
        <v>0</v>
      </c>
      <c r="L64" s="44">
        <f>'[3]План 2025'!$AT59</f>
        <v>0</v>
      </c>
      <c r="M64" s="13">
        <f t="shared" si="11"/>
        <v>0</v>
      </c>
      <c r="N64" s="52">
        <f t="shared" si="12"/>
        <v>0</v>
      </c>
      <c r="O64" s="5"/>
      <c r="P64" s="66"/>
      <c r="Q64" s="5"/>
      <c r="R64" s="131"/>
      <c r="S64" s="131"/>
      <c r="T64" s="131"/>
      <c r="U64" s="5"/>
      <c r="V64" s="14"/>
      <c r="W64" s="140">
        <f>'[1]План 2025'!$AU59</f>
        <v>0</v>
      </c>
      <c r="X64" s="139">
        <f>'[1]План 2025'!$AV59</f>
        <v>0</v>
      </c>
      <c r="Y64" s="12">
        <f>'[2]СВОД по МО'!$IJ65</f>
        <v>0</v>
      </c>
      <c r="Z64" s="12">
        <f>'[2]СВОД по МО'!$IP65</f>
        <v>0</v>
      </c>
      <c r="AA64" s="140">
        <f>'[3]План 2025'!$AU59</f>
        <v>0</v>
      </c>
      <c r="AB64" s="139">
        <f>'[3]План 2025'!$AV59</f>
        <v>0</v>
      </c>
      <c r="AC64" s="13">
        <f t="shared" si="13"/>
        <v>0</v>
      </c>
      <c r="AD64" s="52">
        <f t="shared" si="14"/>
        <v>0</v>
      </c>
      <c r="AE64" s="5"/>
      <c r="AF64" s="67"/>
      <c r="AG64" s="5"/>
      <c r="AH64" s="5"/>
      <c r="AI64" s="5"/>
      <c r="AJ64" s="14"/>
      <c r="AK64" s="64"/>
      <c r="AL64" s="86"/>
      <c r="AM64" s="326"/>
    </row>
    <row r="65" spans="1:39" x14ac:dyDescent="0.25">
      <c r="A65" s="9">
        <f>'Скорая медицинская помощь'!A65</f>
        <v>50</v>
      </c>
      <c r="B65" s="129" t="str">
        <f>'Скорая медицинская помощь'!C65</f>
        <v>ООО "АФИНА" (г.Хабаровск)</v>
      </c>
      <c r="C65" s="128">
        <f>'[1]План 2025'!$AE60</f>
        <v>0</v>
      </c>
      <c r="D65" s="44">
        <f>'[1]План 2025'!$AF60</f>
        <v>0</v>
      </c>
      <c r="E65" s="128">
        <f>'[1]План 2025'!$AS60</f>
        <v>0</v>
      </c>
      <c r="F65" s="44">
        <f>'[1]План 2025'!$AT60</f>
        <v>0</v>
      </c>
      <c r="G65" s="12">
        <f>'[2]СВОД по МО'!$HT66</f>
        <v>0</v>
      </c>
      <c r="H65" s="12">
        <f>'[2]СВОД по МО'!$HZ66</f>
        <v>0</v>
      </c>
      <c r="I65" s="128">
        <f>'[3]План 2025'!$AE60</f>
        <v>0</v>
      </c>
      <c r="J65" s="44">
        <f>'[3]План 2025'!$AF60</f>
        <v>0</v>
      </c>
      <c r="K65" s="128">
        <f>'[3]План 2025'!$AS60</f>
        <v>0</v>
      </c>
      <c r="L65" s="44">
        <f>'[3]План 2025'!$AT60</f>
        <v>0</v>
      </c>
      <c r="M65" s="13">
        <f t="shared" si="11"/>
        <v>0</v>
      </c>
      <c r="N65" s="52">
        <f t="shared" si="12"/>
        <v>0</v>
      </c>
      <c r="O65" s="5"/>
      <c r="P65" s="66"/>
      <c r="Q65" s="5"/>
      <c r="R65" s="131"/>
      <c r="S65" s="131"/>
      <c r="T65" s="131"/>
      <c r="U65" s="5"/>
      <c r="V65" s="14"/>
      <c r="W65" s="140">
        <f>'[1]План 2025'!$AU60</f>
        <v>0</v>
      </c>
      <c r="X65" s="139">
        <f>'[1]План 2025'!$AV60</f>
        <v>0</v>
      </c>
      <c r="Y65" s="12">
        <f>'[2]СВОД по МО'!$IJ66</f>
        <v>0</v>
      </c>
      <c r="Z65" s="12">
        <f>'[2]СВОД по МО'!$IP66</f>
        <v>0</v>
      </c>
      <c r="AA65" s="140">
        <f>'[3]План 2025'!$AU60</f>
        <v>0</v>
      </c>
      <c r="AB65" s="139">
        <f>'[3]План 2025'!$AV60</f>
        <v>0</v>
      </c>
      <c r="AC65" s="13">
        <f t="shared" si="13"/>
        <v>0</v>
      </c>
      <c r="AD65" s="52">
        <f t="shared" si="14"/>
        <v>0</v>
      </c>
      <c r="AE65" s="5"/>
      <c r="AF65" s="67"/>
      <c r="AG65" s="5"/>
      <c r="AH65" s="5"/>
      <c r="AI65" s="5"/>
      <c r="AJ65" s="14"/>
      <c r="AK65" s="64"/>
      <c r="AL65" s="86"/>
      <c r="AM65" s="326"/>
    </row>
    <row r="66" spans="1:39" x14ac:dyDescent="0.25">
      <c r="A66" s="9">
        <f>'Скорая медицинская помощь'!A66</f>
        <v>51</v>
      </c>
      <c r="B66" s="129" t="str">
        <f>'Скорая медицинская помощь'!C66</f>
        <v>КГАУ СЗ "МНОГОПРОФИЛЬНЫЙ ЦЕНТР РЕАБИЛИТАЦИИ"; КГАУ СЗ "МЦР"</v>
      </c>
      <c r="C66" s="128">
        <f>'[1]План 2025'!$AE61</f>
        <v>0</v>
      </c>
      <c r="D66" s="44">
        <f>'[1]План 2025'!$AF61</f>
        <v>0</v>
      </c>
      <c r="E66" s="128">
        <f>'[1]План 2025'!$AS61</f>
        <v>0</v>
      </c>
      <c r="F66" s="44">
        <f>'[1]План 2025'!$AT61</f>
        <v>0</v>
      </c>
      <c r="G66" s="12">
        <f>'[2]СВОД по МО'!$HT67</f>
        <v>0</v>
      </c>
      <c r="H66" s="12">
        <f>'[2]СВОД по МО'!$HZ67</f>
        <v>0</v>
      </c>
      <c r="I66" s="128">
        <f>'[3]План 2025'!$AE61</f>
        <v>0</v>
      </c>
      <c r="J66" s="44">
        <f>'[3]План 2025'!$AF61</f>
        <v>0</v>
      </c>
      <c r="K66" s="128">
        <f>'[3]План 2025'!$AS61</f>
        <v>0</v>
      </c>
      <c r="L66" s="44">
        <f>'[3]План 2025'!$AT61</f>
        <v>0</v>
      </c>
      <c r="M66" s="13">
        <f t="shared" si="11"/>
        <v>0</v>
      </c>
      <c r="N66" s="52">
        <f t="shared" si="12"/>
        <v>0</v>
      </c>
      <c r="O66" s="5"/>
      <c r="P66" s="66"/>
      <c r="Q66" s="5"/>
      <c r="R66" s="131"/>
      <c r="S66" s="131"/>
      <c r="T66" s="131"/>
      <c r="U66" s="5"/>
      <c r="V66" s="14"/>
      <c r="W66" s="140">
        <f>'[1]План 2025'!$AU61</f>
        <v>0</v>
      </c>
      <c r="X66" s="139">
        <f>'[1]План 2025'!$AV61</f>
        <v>0</v>
      </c>
      <c r="Y66" s="12">
        <f>'[2]СВОД по МО'!$IJ67</f>
        <v>0</v>
      </c>
      <c r="Z66" s="12">
        <f>'[2]СВОД по МО'!$IP67</f>
        <v>0</v>
      </c>
      <c r="AA66" s="140">
        <f>'[3]План 2025'!$AU61</f>
        <v>0</v>
      </c>
      <c r="AB66" s="139">
        <f>'[3]План 2025'!$AV61</f>
        <v>0</v>
      </c>
      <c r="AC66" s="13">
        <f t="shared" si="13"/>
        <v>0</v>
      </c>
      <c r="AD66" s="52">
        <f t="shared" si="14"/>
        <v>0</v>
      </c>
      <c r="AE66" s="5"/>
      <c r="AF66" s="67"/>
      <c r="AG66" s="5"/>
      <c r="AH66" s="5"/>
      <c r="AI66" s="5"/>
      <c r="AJ66" s="14"/>
      <c r="AK66" s="64"/>
      <c r="AL66" s="86"/>
      <c r="AM66" s="326"/>
    </row>
    <row r="67" spans="1:39" hidden="1" x14ac:dyDescent="0.25">
      <c r="A67" s="9">
        <f>'Скорая медицинская помощь'!A67</f>
        <v>0</v>
      </c>
      <c r="B67" s="373" t="str">
        <f>'Скорая медицинская помощь'!C67</f>
        <v>ООО "СИБИРСКИЙ ЦЕНТР ЯДЕРНОЙ МЕДИЦИНЫ"  (г.Новосибирск)</v>
      </c>
      <c r="C67" s="128">
        <f>'[1]План 2025'!$AE62</f>
        <v>0</v>
      </c>
      <c r="D67" s="44">
        <f>'[1]План 2025'!$AF62</f>
        <v>0</v>
      </c>
      <c r="E67" s="128">
        <f>'[1]План 2025'!$AS62</f>
        <v>0</v>
      </c>
      <c r="F67" s="44">
        <f>'[1]План 2025'!$AT62</f>
        <v>0</v>
      </c>
      <c r="G67" s="12">
        <f>'[2]СВОД по МО'!$HT68</f>
        <v>0</v>
      </c>
      <c r="H67" s="12">
        <f>'[2]СВОД по МО'!$HZ68</f>
        <v>0</v>
      </c>
      <c r="I67" s="128">
        <f>'[3]План 2025'!$AE62</f>
        <v>0</v>
      </c>
      <c r="J67" s="44">
        <f>'[3]План 2025'!$AF62</f>
        <v>0</v>
      </c>
      <c r="K67" s="128">
        <f>'[3]План 2025'!$AS62</f>
        <v>0</v>
      </c>
      <c r="L67" s="44">
        <f>'[3]План 2025'!$AT62</f>
        <v>0</v>
      </c>
      <c r="M67" s="13">
        <f t="shared" si="11"/>
        <v>0</v>
      </c>
      <c r="N67" s="52">
        <f t="shared" si="12"/>
        <v>0</v>
      </c>
      <c r="O67" s="5"/>
      <c r="P67" s="66"/>
      <c r="Q67" s="5"/>
      <c r="R67" s="131"/>
      <c r="S67" s="131"/>
      <c r="T67" s="131"/>
      <c r="U67" s="5"/>
      <c r="V67" s="14"/>
      <c r="W67" s="140">
        <f>'[1]План 2025'!$AU62</f>
        <v>0</v>
      </c>
      <c r="X67" s="139">
        <f>'[1]План 2025'!$AV62</f>
        <v>0</v>
      </c>
      <c r="Y67" s="12">
        <f>'[2]СВОД по МО'!$IJ68</f>
        <v>0</v>
      </c>
      <c r="Z67" s="12">
        <f>'[2]СВОД по МО'!$IP68</f>
        <v>0</v>
      </c>
      <c r="AA67" s="140">
        <f>'[3]План 2025'!$AU62</f>
        <v>0</v>
      </c>
      <c r="AB67" s="139">
        <f>'[3]План 2025'!$AV62</f>
        <v>0</v>
      </c>
      <c r="AC67" s="13">
        <f t="shared" si="13"/>
        <v>0</v>
      </c>
      <c r="AD67" s="52">
        <f t="shared" si="14"/>
        <v>0</v>
      </c>
      <c r="AE67" s="5"/>
      <c r="AF67" s="67"/>
      <c r="AG67" s="5"/>
      <c r="AH67" s="5"/>
      <c r="AI67" s="5"/>
      <c r="AJ67" s="14"/>
      <c r="AK67" s="64"/>
      <c r="AL67" s="86"/>
      <c r="AM67" s="326"/>
    </row>
    <row r="68" spans="1:39" x14ac:dyDescent="0.25">
      <c r="A68" s="9">
        <f>'Скорая медицинская помощь'!A68</f>
        <v>52</v>
      </c>
      <c r="B68" s="129" t="str">
        <f>'Скорая медицинская помощь'!C68</f>
        <v>ФИЦ ФТМ (г.Новосибирск)</v>
      </c>
      <c r="C68" s="128">
        <f>'[1]План 2025'!$AE63</f>
        <v>0</v>
      </c>
      <c r="D68" s="44">
        <f>'[1]План 2025'!$AF63</f>
        <v>0</v>
      </c>
      <c r="E68" s="128">
        <f>'[1]План 2025'!$AS63</f>
        <v>0</v>
      </c>
      <c r="F68" s="44">
        <f>'[1]План 2025'!$AT63</f>
        <v>0</v>
      </c>
      <c r="G68" s="12">
        <f>'[2]СВОД по МО'!$HT69</f>
        <v>0</v>
      </c>
      <c r="H68" s="12">
        <f>'[2]СВОД по МО'!$HZ69</f>
        <v>0</v>
      </c>
      <c r="I68" s="128">
        <f>'[3]План 2025'!$AE63</f>
        <v>0</v>
      </c>
      <c r="J68" s="44">
        <f>'[3]План 2025'!$AF63</f>
        <v>0</v>
      </c>
      <c r="K68" s="128">
        <f>'[3]План 2025'!$AS63</f>
        <v>0</v>
      </c>
      <c r="L68" s="44">
        <f>'[3]План 2025'!$AT63</f>
        <v>0</v>
      </c>
      <c r="M68" s="13"/>
      <c r="N68" s="52"/>
      <c r="O68" s="5"/>
      <c r="P68" s="66"/>
      <c r="Q68" s="5"/>
      <c r="R68" s="131"/>
      <c r="S68" s="131"/>
      <c r="T68" s="131"/>
      <c r="U68" s="5"/>
      <c r="V68" s="14"/>
      <c r="W68" s="140">
        <f>'[1]План 2025'!$AU63</f>
        <v>0</v>
      </c>
      <c r="X68" s="139">
        <f>'[1]План 2025'!$AV63</f>
        <v>0</v>
      </c>
      <c r="Y68" s="12">
        <f>'[2]СВОД по МО'!$IJ69</f>
        <v>0</v>
      </c>
      <c r="Z68" s="12">
        <f>'[2]СВОД по МО'!$IP69</f>
        <v>0</v>
      </c>
      <c r="AA68" s="140">
        <f>'[3]План 2025'!$AU63</f>
        <v>0</v>
      </c>
      <c r="AB68" s="139">
        <f>'[3]План 2025'!$AV63</f>
        <v>0</v>
      </c>
      <c r="AC68" s="13"/>
      <c r="AD68" s="52"/>
      <c r="AE68" s="5"/>
      <c r="AF68" s="67"/>
      <c r="AG68" s="5"/>
      <c r="AH68" s="5"/>
      <c r="AI68" s="5"/>
      <c r="AJ68" s="14"/>
      <c r="AK68" s="64"/>
      <c r="AL68" s="86"/>
      <c r="AM68" s="326"/>
    </row>
    <row r="69" spans="1:39" x14ac:dyDescent="0.25">
      <c r="A69" s="9"/>
      <c r="B69" s="136"/>
      <c r="C69" s="128"/>
      <c r="D69" s="44"/>
      <c r="E69" s="44"/>
      <c r="F69" s="44"/>
      <c r="G69" s="66"/>
      <c r="H69" s="44"/>
      <c r="I69" s="128"/>
      <c r="J69" s="44"/>
      <c r="K69" s="44"/>
      <c r="L69" s="44"/>
      <c r="M69" s="13"/>
      <c r="N69" s="52"/>
      <c r="O69" s="5"/>
      <c r="P69" s="66"/>
      <c r="Q69" s="5"/>
      <c r="R69" s="131"/>
      <c r="S69" s="131"/>
      <c r="T69" s="131"/>
      <c r="U69" s="5"/>
      <c r="V69" s="14"/>
      <c r="W69" s="140"/>
      <c r="X69" s="139"/>
      <c r="Y69" s="12"/>
      <c r="Z69" s="12"/>
      <c r="AA69" s="140"/>
      <c r="AB69" s="139"/>
      <c r="AC69" s="13"/>
      <c r="AD69" s="52"/>
      <c r="AE69" s="5"/>
      <c r="AF69" s="67"/>
      <c r="AG69" s="5"/>
      <c r="AH69" s="5"/>
      <c r="AI69" s="5"/>
      <c r="AJ69" s="14"/>
      <c r="AK69" s="64"/>
      <c r="AL69" s="86"/>
      <c r="AM69" s="326"/>
    </row>
    <row r="70" spans="1:39" x14ac:dyDescent="0.25">
      <c r="A70" s="9"/>
      <c r="B70" s="136"/>
      <c r="C70" s="128"/>
      <c r="D70" s="44"/>
      <c r="E70" s="44"/>
      <c r="F70" s="44"/>
      <c r="G70" s="66"/>
      <c r="H70" s="44"/>
      <c r="I70" s="128"/>
      <c r="J70" s="44"/>
      <c r="K70" s="44"/>
      <c r="L70" s="44"/>
      <c r="M70" s="13"/>
      <c r="N70" s="52"/>
      <c r="O70" s="5"/>
      <c r="P70" s="66"/>
      <c r="Q70" s="5"/>
      <c r="R70" s="131"/>
      <c r="S70" s="131"/>
      <c r="T70" s="131"/>
      <c r="U70" s="5"/>
      <c r="V70" s="14"/>
      <c r="W70" s="140"/>
      <c r="X70" s="139"/>
      <c r="Y70" s="12"/>
      <c r="Z70" s="12"/>
      <c r="AA70" s="140"/>
      <c r="AB70" s="139"/>
      <c r="AC70" s="13"/>
      <c r="AD70" s="52"/>
      <c r="AE70" s="5"/>
      <c r="AF70" s="67"/>
      <c r="AG70" s="5"/>
      <c r="AH70" s="5"/>
      <c r="AI70" s="5"/>
      <c r="AJ70" s="14"/>
      <c r="AK70" s="64"/>
      <c r="AL70" s="86"/>
      <c r="AM70" s="326"/>
    </row>
    <row r="71" spans="1:39" x14ac:dyDescent="0.25">
      <c r="A71" s="87"/>
      <c r="B71" s="136"/>
      <c r="C71" s="128"/>
      <c r="D71" s="44"/>
      <c r="E71" s="44"/>
      <c r="F71" s="44"/>
      <c r="G71" s="66"/>
      <c r="H71" s="44"/>
      <c r="I71" s="128"/>
      <c r="J71" s="44"/>
      <c r="K71" s="44"/>
      <c r="L71" s="44"/>
      <c r="M71" s="13"/>
      <c r="N71" s="52"/>
      <c r="O71" s="5"/>
      <c r="P71" s="66"/>
      <c r="Q71" s="5"/>
      <c r="R71" s="131"/>
      <c r="S71" s="131"/>
      <c r="T71" s="131"/>
      <c r="U71" s="5"/>
      <c r="V71" s="14"/>
      <c r="W71" s="11"/>
      <c r="X71" s="66"/>
      <c r="Y71" s="66"/>
      <c r="Z71" s="66"/>
      <c r="AA71" s="128"/>
      <c r="AB71" s="66"/>
      <c r="AC71" s="13"/>
      <c r="AD71" s="52"/>
      <c r="AE71" s="5"/>
      <c r="AF71" s="67"/>
      <c r="AG71" s="5"/>
      <c r="AH71" s="5"/>
      <c r="AI71" s="5"/>
      <c r="AJ71" s="14"/>
      <c r="AK71" s="64"/>
      <c r="AL71" s="86"/>
      <c r="AM71" s="326"/>
    </row>
    <row r="72" spans="1:39" x14ac:dyDescent="0.25">
      <c r="A72" s="87"/>
      <c r="B72" s="137"/>
      <c r="C72" s="135"/>
      <c r="D72" s="286"/>
      <c r="E72" s="286"/>
      <c r="F72" s="286"/>
      <c r="G72" s="126"/>
      <c r="H72" s="286"/>
      <c r="I72" s="132"/>
      <c r="J72" s="286"/>
      <c r="K72" s="286"/>
      <c r="L72" s="286"/>
      <c r="M72" s="95"/>
      <c r="N72" s="96"/>
      <c r="O72" s="97"/>
      <c r="P72" s="126"/>
      <c r="Q72" s="97"/>
      <c r="R72" s="133"/>
      <c r="S72" s="133"/>
      <c r="T72" s="133"/>
      <c r="U72" s="97"/>
      <c r="V72" s="134"/>
      <c r="W72" s="135"/>
      <c r="X72" s="126"/>
      <c r="Y72" s="126"/>
      <c r="Z72" s="126"/>
      <c r="AA72" s="132"/>
      <c r="AB72" s="126"/>
      <c r="AC72" s="95"/>
      <c r="AD72" s="96"/>
      <c r="AE72" s="97"/>
      <c r="AF72" s="98"/>
      <c r="AG72" s="97"/>
      <c r="AH72" s="97"/>
      <c r="AI72" s="97"/>
      <c r="AJ72" s="134"/>
      <c r="AK72" s="64"/>
      <c r="AL72" s="86"/>
      <c r="AM72" s="326"/>
    </row>
    <row r="73" spans="1:39" x14ac:dyDescent="0.25">
      <c r="A73" s="20"/>
      <c r="B73" s="130" t="s">
        <v>6</v>
      </c>
      <c r="C73" s="55">
        <f t="shared" ref="C73:R73" si="15">SUM(C14:C72)</f>
        <v>50046</v>
      </c>
      <c r="D73" s="298">
        <f t="shared" si="15"/>
        <v>9504016.4799999986</v>
      </c>
      <c r="E73" s="298">
        <f t="shared" si="15"/>
        <v>60</v>
      </c>
      <c r="F73" s="298">
        <f t="shared" si="15"/>
        <v>25526.54</v>
      </c>
      <c r="G73" s="22">
        <f t="shared" si="15"/>
        <v>17204</v>
      </c>
      <c r="H73" s="45">
        <f t="shared" si="15"/>
        <v>3389533.9248499996</v>
      </c>
      <c r="I73" s="22">
        <f t="shared" si="15"/>
        <v>50181</v>
      </c>
      <c r="J73" s="45">
        <f t="shared" si="15"/>
        <v>9536556.6599999983</v>
      </c>
      <c r="K73" s="45">
        <f t="shared" ref="K73:L73" si="16">SUM(K14:K72)</f>
        <v>195</v>
      </c>
      <c r="L73" s="45">
        <f t="shared" si="16"/>
        <v>58066.720000000001</v>
      </c>
      <c r="M73" s="24">
        <f t="shared" si="15"/>
        <v>135</v>
      </c>
      <c r="N73" s="56">
        <f t="shared" si="15"/>
        <v>32540.180000000051</v>
      </c>
      <c r="O73" s="25">
        <f t="shared" si="15"/>
        <v>0</v>
      </c>
      <c r="P73" s="23">
        <f t="shared" si="15"/>
        <v>0</v>
      </c>
      <c r="Q73" s="25">
        <f t="shared" si="15"/>
        <v>335</v>
      </c>
      <c r="R73" s="88">
        <f t="shared" si="15"/>
        <v>71488.180000000051</v>
      </c>
      <c r="S73" s="88"/>
      <c r="T73" s="23">
        <f t="shared" ref="T73:AJ73" si="17">SUM(T14:T72)</f>
        <v>0</v>
      </c>
      <c r="U73" s="25">
        <f t="shared" si="17"/>
        <v>0</v>
      </c>
      <c r="V73" s="58">
        <f t="shared" si="17"/>
        <v>0</v>
      </c>
      <c r="W73" s="55">
        <f t="shared" si="17"/>
        <v>447</v>
      </c>
      <c r="X73" s="21">
        <f t="shared" si="17"/>
        <v>205116.13999999998</v>
      </c>
      <c r="Y73" s="22">
        <f t="shared" si="17"/>
        <v>111</v>
      </c>
      <c r="Z73" s="23">
        <f t="shared" si="17"/>
        <v>48885.66399999999</v>
      </c>
      <c r="AA73" s="22">
        <f t="shared" si="17"/>
        <v>447</v>
      </c>
      <c r="AB73" s="23">
        <f t="shared" si="17"/>
        <v>205116.13999999998</v>
      </c>
      <c r="AC73" s="24">
        <f t="shared" si="17"/>
        <v>0</v>
      </c>
      <c r="AD73" s="56">
        <f t="shared" si="17"/>
        <v>0</v>
      </c>
      <c r="AE73" s="25">
        <f t="shared" si="17"/>
        <v>0</v>
      </c>
      <c r="AF73" s="57">
        <f t="shared" si="17"/>
        <v>0</v>
      </c>
      <c r="AG73" s="25">
        <f t="shared" si="17"/>
        <v>0</v>
      </c>
      <c r="AH73" s="25">
        <f t="shared" si="17"/>
        <v>0</v>
      </c>
      <c r="AI73" s="25">
        <f t="shared" si="17"/>
        <v>0</v>
      </c>
      <c r="AJ73" s="26">
        <f t="shared" si="17"/>
        <v>0</v>
      </c>
      <c r="AK73" s="64"/>
      <c r="AM73" s="325"/>
    </row>
    <row r="74" spans="1:39" x14ac:dyDescent="0.25">
      <c r="T74" s="35">
        <f>T73+Поликлиника!CM73</f>
        <v>0</v>
      </c>
    </row>
    <row r="75" spans="1:39" ht="15" customHeight="1" x14ac:dyDescent="0.25">
      <c r="A75" s="419" t="s">
        <v>17</v>
      </c>
      <c r="B75" s="421"/>
      <c r="C75" s="27">
        <f>[1]СВОД!$G$61</f>
        <v>53920</v>
      </c>
      <c r="D75" s="39">
        <f>[1]СВОД!$H$61</f>
        <v>10106383.950000001</v>
      </c>
      <c r="E75" s="39"/>
      <c r="F75" s="39"/>
      <c r="G75" s="27"/>
      <c r="H75" s="39"/>
      <c r="I75" s="27">
        <f>[3]СВОД!$G$61</f>
        <v>53920</v>
      </c>
      <c r="J75" s="39">
        <f>[3]СВОД!$H$61</f>
        <v>10106383.950000001</v>
      </c>
      <c r="K75" s="39"/>
      <c r="L75" s="39"/>
      <c r="M75" s="27">
        <f>I75-C75</f>
        <v>0</v>
      </c>
      <c r="N75" s="303">
        <f>J75-D75</f>
        <v>0</v>
      </c>
    </row>
    <row r="76" spans="1:39" ht="15" customHeight="1" x14ac:dyDescent="0.25">
      <c r="A76" s="28" t="s">
        <v>43</v>
      </c>
      <c r="B76" s="29"/>
      <c r="C76" s="30"/>
      <c r="D76" s="40"/>
      <c r="E76" s="40"/>
      <c r="F76" s="40"/>
      <c r="G76" s="30"/>
      <c r="H76" s="40"/>
      <c r="I76" s="30"/>
      <c r="J76" s="40"/>
      <c r="K76" s="40"/>
      <c r="L76" s="40"/>
      <c r="M76" s="30"/>
      <c r="N76" s="31"/>
    </row>
    <row r="77" spans="1:39" ht="15" customHeight="1" x14ac:dyDescent="0.25">
      <c r="A77" s="387" t="s">
        <v>8</v>
      </c>
      <c r="B77" s="389"/>
      <c r="C77" s="38">
        <f>[1]СВОД!$I$61</f>
        <v>2115</v>
      </c>
      <c r="D77" s="41">
        <f>[1]СВОД!$J$61</f>
        <v>172601.12</v>
      </c>
      <c r="E77" s="41"/>
      <c r="F77" s="41"/>
      <c r="G77" s="89"/>
      <c r="H77" s="41"/>
      <c r="I77" s="38">
        <f>[3]СВОД!$I$61</f>
        <v>2115</v>
      </c>
      <c r="J77" s="41">
        <f>[3]СВОД!$J$61</f>
        <v>172601.12</v>
      </c>
      <c r="K77" s="41"/>
      <c r="L77" s="41"/>
      <c r="M77" s="32">
        <f t="shared" ref="M77:N81" si="18">I77-C77</f>
        <v>0</v>
      </c>
      <c r="N77" s="347">
        <f t="shared" si="18"/>
        <v>0</v>
      </c>
      <c r="O77" s="35"/>
      <c r="P77" s="35"/>
    </row>
    <row r="78" spans="1:39" ht="15" customHeight="1" x14ac:dyDescent="0.25">
      <c r="A78" s="346"/>
      <c r="B78" s="347" t="s">
        <v>51</v>
      </c>
      <c r="C78" s="38">
        <f>[1]СВОД!$I$63</f>
        <v>334</v>
      </c>
      <c r="D78" s="41">
        <f>[1]СВОД!$J$63</f>
        <v>7879.26</v>
      </c>
      <c r="E78" s="41"/>
      <c r="F78" s="41"/>
      <c r="G78" s="89"/>
      <c r="H78" s="41"/>
      <c r="I78" s="38">
        <f>[3]СВОД!$I$63</f>
        <v>334</v>
      </c>
      <c r="J78" s="41">
        <f>[3]СВОД!$J$63</f>
        <v>7879.26</v>
      </c>
      <c r="K78" s="41"/>
      <c r="L78" s="41"/>
      <c r="M78" s="32">
        <f t="shared" si="18"/>
        <v>0</v>
      </c>
      <c r="N78" s="347">
        <f t="shared" si="18"/>
        <v>0</v>
      </c>
    </row>
    <row r="79" spans="1:39" ht="48.75" customHeight="1" x14ac:dyDescent="0.25">
      <c r="A79" s="387" t="s">
        <v>9</v>
      </c>
      <c r="B79" s="389"/>
      <c r="C79" s="38">
        <f>C75-C77</f>
        <v>51805</v>
      </c>
      <c r="D79" s="41">
        <f>D75-D77</f>
        <v>9933782.8300000019</v>
      </c>
      <c r="E79" s="41"/>
      <c r="F79" s="41"/>
      <c r="G79" s="32"/>
      <c r="H79" s="41"/>
      <c r="I79" s="38">
        <f>I75-I77</f>
        <v>51805</v>
      </c>
      <c r="J79" s="41">
        <f>J75-J77</f>
        <v>9933782.8300000019</v>
      </c>
      <c r="K79" s="41"/>
      <c r="L79" s="41"/>
      <c r="M79" s="32">
        <f t="shared" si="18"/>
        <v>0</v>
      </c>
      <c r="N79" s="347">
        <f t="shared" si="18"/>
        <v>0</v>
      </c>
      <c r="P79" s="35"/>
      <c r="AD79" s="35"/>
    </row>
    <row r="80" spans="1:39" ht="42.75" customHeight="1" x14ac:dyDescent="0.25">
      <c r="A80" s="390" t="s">
        <v>10</v>
      </c>
      <c r="B80" s="392"/>
      <c r="C80" s="33"/>
      <c r="D80" s="42"/>
      <c r="E80" s="42"/>
      <c r="F80" s="42"/>
      <c r="G80" s="33"/>
      <c r="H80" s="42"/>
      <c r="I80" s="33"/>
      <c r="J80" s="42"/>
      <c r="K80" s="42"/>
      <c r="L80" s="42"/>
      <c r="M80" s="33">
        <f t="shared" si="18"/>
        <v>0</v>
      </c>
      <c r="N80" s="348">
        <f t="shared" si="18"/>
        <v>0</v>
      </c>
      <c r="V80" s="35"/>
    </row>
    <row r="81" spans="1:26" ht="15" customHeight="1" x14ac:dyDescent="0.25">
      <c r="A81" s="393" t="s">
        <v>49</v>
      </c>
      <c r="B81" s="395"/>
      <c r="C81" s="110">
        <f>C79+C80</f>
        <v>51805</v>
      </c>
      <c r="D81" s="43">
        <f>D79+D80</f>
        <v>9933782.8300000019</v>
      </c>
      <c r="E81" s="43"/>
      <c r="F81" s="43"/>
      <c r="G81" s="34"/>
      <c r="H81" s="43"/>
      <c r="I81" s="34">
        <f>I79+I80</f>
        <v>51805</v>
      </c>
      <c r="J81" s="43">
        <f>J79+J80</f>
        <v>9933782.8300000019</v>
      </c>
      <c r="K81" s="43"/>
      <c r="L81" s="43"/>
      <c r="M81" s="34">
        <f t="shared" si="18"/>
        <v>0</v>
      </c>
      <c r="N81" s="349">
        <f t="shared" si="18"/>
        <v>0</v>
      </c>
    </row>
    <row r="82" spans="1:26" x14ac:dyDescent="0.25">
      <c r="G82" s="35"/>
      <c r="Y82" s="90"/>
      <c r="Z82" s="35"/>
    </row>
    <row r="83" spans="1:26" ht="13.5" customHeight="1" x14ac:dyDescent="0.25">
      <c r="C83" s="90"/>
    </row>
    <row r="84" spans="1:26" x14ac:dyDescent="0.25">
      <c r="M84" s="50"/>
    </row>
  </sheetData>
  <autoFilter ref="A13:AM73" xr:uid="{D3B4AABC-0705-41C0-AC72-E402D946F582}"/>
  <mergeCells count="26">
    <mergeCell ref="A81:B81"/>
    <mergeCell ref="C8:V11"/>
    <mergeCell ref="C12:D12"/>
    <mergeCell ref="U12:V12"/>
    <mergeCell ref="A75:B75"/>
    <mergeCell ref="A77:B77"/>
    <mergeCell ref="A79:B79"/>
    <mergeCell ref="A80:B80"/>
    <mergeCell ref="I12:J12"/>
    <mergeCell ref="M12:N12"/>
    <mergeCell ref="O12:P12"/>
    <mergeCell ref="Q12:R12"/>
    <mergeCell ref="S12:T12"/>
    <mergeCell ref="G12:H12"/>
    <mergeCell ref="B8:B13"/>
    <mergeCell ref="A8:A13"/>
    <mergeCell ref="E12:F12"/>
    <mergeCell ref="K12:L12"/>
    <mergeCell ref="W8:AJ11"/>
    <mergeCell ref="W12:X12"/>
    <mergeCell ref="AA12:AB12"/>
    <mergeCell ref="AC12:AD12"/>
    <mergeCell ref="AE12:AF12"/>
    <mergeCell ref="AG12:AH12"/>
    <mergeCell ref="AI12:AJ12"/>
    <mergeCell ref="Y12:Z12"/>
  </mergeCells>
  <pageMargins left="0.25" right="0.25" top="0.75" bottom="0.75" header="0.3" footer="0.3"/>
  <pageSetup paperSize="9" scale="22" orientation="landscape" r:id="rId1"/>
  <colBreaks count="1" manualBreakCount="1">
    <brk id="22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indexed="35"/>
    <pageSetUpPr fitToPage="1"/>
  </sheetPr>
  <dimension ref="A1:AF83"/>
  <sheetViews>
    <sheetView view="pageBreakPreview" topLeftCell="A7" zoomScale="90" zoomScaleNormal="80" zoomScaleSheetLayoutView="90" workbookViewId="0">
      <pane xSplit="2" ySplit="7" topLeftCell="G21" activePane="bottomRight" state="frozen"/>
      <selection activeCell="E60" sqref="E60"/>
      <selection pane="topRight" activeCell="E60" sqref="E60"/>
      <selection pane="bottomLeft" activeCell="E60" sqref="E60"/>
      <selection pane="bottomRight" activeCell="I12" sqref="I12:J12"/>
    </sheetView>
  </sheetViews>
  <sheetFormatPr defaultColWidth="9.109375" defaultRowHeight="13.8" x14ac:dyDescent="0.25"/>
  <cols>
    <col min="1" max="1" width="5.109375" style="6" customWidth="1"/>
    <col min="2" max="2" width="45" style="324" customWidth="1"/>
    <col min="3" max="3" width="16.109375" style="6" customWidth="1"/>
    <col min="4" max="10" width="17.88671875" style="6" customWidth="1"/>
    <col min="11" max="11" width="16.109375" style="6" customWidth="1"/>
    <col min="12" max="12" width="20.109375" style="85" customWidth="1"/>
    <col min="13" max="13" width="20.109375" style="6" customWidth="1"/>
    <col min="14" max="14" width="20.109375" style="85" customWidth="1"/>
    <col min="15" max="15" width="16.109375" style="6" customWidth="1"/>
    <col min="16" max="16" width="17.5546875" style="6" customWidth="1"/>
    <col min="17" max="18" width="17.5546875" style="6" hidden="1" customWidth="1"/>
    <col min="19" max="19" width="16.109375" style="6" customWidth="1"/>
    <col min="20" max="22" width="19.109375" style="6" customWidth="1"/>
    <col min="23" max="23" width="16.109375" style="6" customWidth="1"/>
    <col min="24" max="26" width="18.5546875" style="6" customWidth="1"/>
    <col min="27" max="27" width="16.109375" style="6" customWidth="1"/>
    <col min="28" max="28" width="24.109375" style="6" customWidth="1"/>
    <col min="29" max="29" width="9.109375" style="6"/>
    <col min="30" max="30" width="10.5546875" style="49" bestFit="1" customWidth="1"/>
    <col min="31" max="31" width="12.88671875" style="49" bestFit="1" customWidth="1"/>
    <col min="32" max="32" width="15.88671875" style="6" customWidth="1"/>
    <col min="33" max="16384" width="9.109375" style="6"/>
  </cols>
  <sheetData>
    <row r="1" spans="1:32" x14ac:dyDescent="0.25">
      <c r="AB1" s="234" t="s">
        <v>25</v>
      </c>
    </row>
    <row r="2" spans="1:32" ht="12.75" customHeight="1" x14ac:dyDescent="0.25">
      <c r="AB2" s="234" t="s">
        <v>26</v>
      </c>
    </row>
    <row r="3" spans="1:32" x14ac:dyDescent="0.25">
      <c r="C3" s="90"/>
      <c r="D3" s="85"/>
      <c r="K3" s="90"/>
      <c r="AB3" s="234" t="s">
        <v>27</v>
      </c>
    </row>
    <row r="4" spans="1:32" x14ac:dyDescent="0.25">
      <c r="R4" s="35"/>
      <c r="T4" s="35"/>
      <c r="U4" s="35"/>
      <c r="V4" s="35"/>
      <c r="AB4" s="234" t="str">
        <f>'Скорая медицинская помощь'!Q4</f>
        <v>страхованию от 30.05.2025 года № 6/2025</v>
      </c>
    </row>
    <row r="5" spans="1:32" x14ac:dyDescent="0.25">
      <c r="M5" s="85"/>
      <c r="T5" s="35"/>
      <c r="Y5" s="50"/>
    </row>
    <row r="6" spans="1:32" x14ac:dyDescent="0.25">
      <c r="B6" s="377"/>
      <c r="C6" s="7"/>
      <c r="D6" s="7"/>
      <c r="E6" s="7"/>
      <c r="F6" s="62"/>
      <c r="G6" s="214"/>
      <c r="H6" s="62"/>
      <c r="I6" s="7"/>
      <c r="J6" s="62"/>
      <c r="K6" s="62"/>
      <c r="L6" s="243"/>
      <c r="M6" s="7"/>
      <c r="N6" s="243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32" ht="12.6" customHeight="1" x14ac:dyDescent="0.25">
      <c r="G7" s="35"/>
      <c r="H7" s="35"/>
      <c r="I7" s="35"/>
      <c r="S7" s="35"/>
    </row>
    <row r="8" spans="1:32" ht="12.75" customHeight="1" x14ac:dyDescent="0.25">
      <c r="A8" s="412" t="s">
        <v>0</v>
      </c>
      <c r="B8" s="415" t="s">
        <v>1</v>
      </c>
      <c r="C8" s="396" t="s">
        <v>24</v>
      </c>
      <c r="D8" s="397"/>
      <c r="E8" s="397"/>
      <c r="F8" s="397"/>
      <c r="G8" s="397"/>
      <c r="H8" s="397"/>
      <c r="I8" s="397"/>
      <c r="J8" s="397"/>
      <c r="K8" s="397"/>
      <c r="L8" s="397"/>
      <c r="M8" s="397"/>
      <c r="N8" s="397"/>
      <c r="O8" s="397"/>
      <c r="P8" s="397"/>
      <c r="Q8" s="397"/>
      <c r="R8" s="397"/>
      <c r="S8" s="397"/>
      <c r="T8" s="397"/>
      <c r="U8" s="397"/>
      <c r="V8" s="397"/>
      <c r="W8" s="397"/>
      <c r="X8" s="397"/>
      <c r="Y8" s="397"/>
      <c r="Z8" s="397"/>
      <c r="AA8" s="397"/>
      <c r="AB8" s="398"/>
    </row>
    <row r="9" spans="1:32" ht="13.5" customHeight="1" x14ac:dyDescent="0.25">
      <c r="A9" s="413"/>
      <c r="B9" s="416"/>
      <c r="C9" s="399"/>
      <c r="D9" s="400"/>
      <c r="E9" s="400"/>
      <c r="F9" s="400"/>
      <c r="G9" s="400"/>
      <c r="H9" s="400"/>
      <c r="I9" s="400"/>
      <c r="J9" s="400"/>
      <c r="K9" s="400"/>
      <c r="L9" s="400"/>
      <c r="M9" s="400"/>
      <c r="N9" s="400"/>
      <c r="O9" s="400"/>
      <c r="P9" s="400"/>
      <c r="Q9" s="400"/>
      <c r="R9" s="400"/>
      <c r="S9" s="400"/>
      <c r="T9" s="400"/>
      <c r="U9" s="400"/>
      <c r="V9" s="400"/>
      <c r="W9" s="400"/>
      <c r="X9" s="400"/>
      <c r="Y9" s="400"/>
      <c r="Z9" s="400"/>
      <c r="AA9" s="400"/>
      <c r="AB9" s="401"/>
    </row>
    <row r="10" spans="1:32" ht="12" customHeight="1" x14ac:dyDescent="0.25">
      <c r="A10" s="413"/>
      <c r="B10" s="416"/>
      <c r="C10" s="399"/>
      <c r="D10" s="400"/>
      <c r="E10" s="400"/>
      <c r="F10" s="400"/>
      <c r="G10" s="400"/>
      <c r="H10" s="400"/>
      <c r="I10" s="400"/>
      <c r="J10" s="400"/>
      <c r="K10" s="400"/>
      <c r="L10" s="400"/>
      <c r="M10" s="400"/>
      <c r="N10" s="400"/>
      <c r="O10" s="400"/>
      <c r="P10" s="400"/>
      <c r="Q10" s="400"/>
      <c r="R10" s="400"/>
      <c r="S10" s="400"/>
      <c r="T10" s="400"/>
      <c r="U10" s="400"/>
      <c r="V10" s="400"/>
      <c r="W10" s="400"/>
      <c r="X10" s="400"/>
      <c r="Y10" s="400"/>
      <c r="Z10" s="400"/>
      <c r="AA10" s="400"/>
      <c r="AB10" s="401"/>
    </row>
    <row r="11" spans="1:32" ht="18.75" customHeight="1" x14ac:dyDescent="0.25">
      <c r="A11" s="413"/>
      <c r="B11" s="416"/>
      <c r="C11" s="399"/>
      <c r="D11" s="400"/>
      <c r="E11" s="400"/>
      <c r="F11" s="400"/>
      <c r="G11" s="400"/>
      <c r="H11" s="400"/>
      <c r="I11" s="400"/>
      <c r="J11" s="400"/>
      <c r="K11" s="400"/>
      <c r="L11" s="400"/>
      <c r="M11" s="400"/>
      <c r="N11" s="400"/>
      <c r="O11" s="400"/>
      <c r="P11" s="400"/>
      <c r="Q11" s="400"/>
      <c r="R11" s="400"/>
      <c r="S11" s="400"/>
      <c r="T11" s="400"/>
      <c r="U11" s="400"/>
      <c r="V11" s="400"/>
      <c r="W11" s="400"/>
      <c r="X11" s="400"/>
      <c r="Y11" s="400"/>
      <c r="Z11" s="400"/>
      <c r="AA11" s="400"/>
      <c r="AB11" s="401"/>
    </row>
    <row r="12" spans="1:32" s="8" customFormat="1" ht="130.5" customHeight="1" x14ac:dyDescent="0.25">
      <c r="A12" s="413"/>
      <c r="B12" s="416"/>
      <c r="C12" s="436" t="str">
        <f>'Скорая медицинская помощь'!$D$12</f>
        <v>Утвержденное плановое задание в соответствии с заседанием Комиссии 5/2025</v>
      </c>
      <c r="D12" s="437"/>
      <c r="E12" s="449" t="s">
        <v>46</v>
      </c>
      <c r="F12" s="450"/>
      <c r="G12" s="449" t="str">
        <f>'Скорая медицинская помощь'!$F$12</f>
        <v>Принято к оплате оказанной медицинской помощи за 4 месяца 2025  года</v>
      </c>
      <c r="H12" s="450"/>
      <c r="I12" s="449" t="s">
        <v>46</v>
      </c>
      <c r="J12" s="450"/>
      <c r="K12" s="437" t="str">
        <f>'Скорая медицинская помощь'!$H$12</f>
        <v>Проект планового задания для заседания Комиссии 6/2025</v>
      </c>
      <c r="L12" s="437"/>
      <c r="M12" s="449" t="s">
        <v>46</v>
      </c>
      <c r="N12" s="450"/>
      <c r="O12" s="429" t="str">
        <f>'Скорая медицинская помощь'!$J$12</f>
        <v>Внесенные в проект планового задания изменения в соответствии с заседанием Комиссии 5/2025</v>
      </c>
      <c r="P12" s="430"/>
      <c r="Q12" s="429" t="s">
        <v>46</v>
      </c>
      <c r="R12" s="430"/>
      <c r="S12" s="449" t="s">
        <v>11</v>
      </c>
      <c r="T12" s="450"/>
      <c r="U12" s="449" t="s">
        <v>46</v>
      </c>
      <c r="V12" s="450"/>
      <c r="W12" s="449" t="s">
        <v>42</v>
      </c>
      <c r="X12" s="450"/>
      <c r="Y12" s="437" t="s">
        <v>12</v>
      </c>
      <c r="Z12" s="437"/>
      <c r="AA12" s="449" t="s">
        <v>13</v>
      </c>
      <c r="AB12" s="463"/>
      <c r="AD12" s="51"/>
      <c r="AE12" s="51"/>
    </row>
    <row r="13" spans="1:32" s="8" customFormat="1" ht="22.5" customHeight="1" x14ac:dyDescent="0.25">
      <c r="A13" s="414"/>
      <c r="B13" s="305"/>
      <c r="C13" s="120" t="s">
        <v>15</v>
      </c>
      <c r="D13" s="150" t="s">
        <v>16</v>
      </c>
      <c r="E13" s="150"/>
      <c r="F13" s="150"/>
      <c r="G13" s="120" t="s">
        <v>15</v>
      </c>
      <c r="H13" s="119" t="s">
        <v>16</v>
      </c>
      <c r="I13" s="119"/>
      <c r="J13" s="119"/>
      <c r="K13" s="119" t="s">
        <v>15</v>
      </c>
      <c r="L13" s="301" t="s">
        <v>16</v>
      </c>
      <c r="M13" s="119"/>
      <c r="N13" s="301"/>
      <c r="O13" s="151" t="s">
        <v>15</v>
      </c>
      <c r="P13" s="99" t="s">
        <v>16</v>
      </c>
      <c r="Q13" s="99"/>
      <c r="R13" s="99"/>
      <c r="S13" s="119" t="s">
        <v>15</v>
      </c>
      <c r="T13" s="119" t="s">
        <v>16</v>
      </c>
      <c r="U13" s="119"/>
      <c r="V13" s="119"/>
      <c r="W13" s="119" t="s">
        <v>15</v>
      </c>
      <c r="X13" s="119" t="s">
        <v>16</v>
      </c>
      <c r="Y13" s="119" t="s">
        <v>15</v>
      </c>
      <c r="Z13" s="119" t="s">
        <v>16</v>
      </c>
      <c r="AA13" s="119" t="s">
        <v>15</v>
      </c>
      <c r="AB13" s="152" t="s">
        <v>16</v>
      </c>
      <c r="AD13" s="51"/>
      <c r="AE13" s="51"/>
    </row>
    <row r="14" spans="1:32" x14ac:dyDescent="0.25">
      <c r="A14" s="148">
        <f>'Скорая медицинская помощь'!A14</f>
        <v>1</v>
      </c>
      <c r="B14" s="378" t="str">
        <f>'Скорая медицинская помощь'!C14</f>
        <v>ГБУЗ "ККБ им. А.С. ЛУКАШЕВСКОГО"</v>
      </c>
      <c r="C14" s="274">
        <f>'[1]План 2025'!$BI9</f>
        <v>1177</v>
      </c>
      <c r="D14" s="302">
        <f>'[1]План 2025'!$BJ9</f>
        <v>155348.20000000004</v>
      </c>
      <c r="E14" s="140">
        <f>'[1]План 2025'!$BQ9</f>
        <v>0</v>
      </c>
      <c r="F14" s="299">
        <f>'[1]План 2025'!$BR9</f>
        <v>0</v>
      </c>
      <c r="G14" s="146">
        <f>'[2]СВОД по МО'!$IT16</f>
        <v>533</v>
      </c>
      <c r="H14" s="146">
        <f>'[2]СВОД по МО'!$IZ16</f>
        <v>54680.800519999997</v>
      </c>
      <c r="I14" s="146"/>
      <c r="J14" s="146"/>
      <c r="K14" s="274">
        <f>'[1]План 2025'!$BI9</f>
        <v>1177</v>
      </c>
      <c r="L14" s="302">
        <f>'[1]План 2025'!$BJ9</f>
        <v>155348.20000000004</v>
      </c>
      <c r="M14" s="140">
        <f>'[1]План 2025'!$BQ9</f>
        <v>0</v>
      </c>
      <c r="N14" s="299">
        <f>'[1]План 2025'!$BR9</f>
        <v>0</v>
      </c>
      <c r="O14" s="142">
        <f t="shared" ref="O14:O45" si="0">K14-C14</f>
        <v>0</v>
      </c>
      <c r="P14" s="142">
        <f t="shared" ref="P14:P45" si="1">L14-D14</f>
        <v>0</v>
      </c>
      <c r="Q14" s="142">
        <f t="shared" ref="Q14:Q39" si="2">M14-E14</f>
        <v>0</v>
      </c>
      <c r="R14" s="142">
        <f t="shared" ref="R14:R68" si="3">N14-F14</f>
        <v>0</v>
      </c>
      <c r="S14" s="143"/>
      <c r="T14" s="145"/>
      <c r="U14" s="145"/>
      <c r="V14" s="145"/>
      <c r="W14" s="143"/>
      <c r="X14" s="145"/>
      <c r="Y14" s="145"/>
      <c r="Z14" s="145"/>
      <c r="AA14" s="143"/>
      <c r="AB14" s="144"/>
      <c r="AC14" s="15"/>
      <c r="AD14" s="54"/>
      <c r="AE14" s="54"/>
      <c r="AF14" s="35"/>
    </row>
    <row r="15" spans="1:32" x14ac:dyDescent="0.25">
      <c r="A15" s="148">
        <f>'Скорая медицинская помощь'!A15</f>
        <v>2</v>
      </c>
      <c r="B15" s="379" t="str">
        <f>'Скорая медицинская помощь'!C15</f>
        <v>ГБУЗ ККДБ</v>
      </c>
      <c r="C15" s="128">
        <f>'[1]План 2025'!$BI10</f>
        <v>871</v>
      </c>
      <c r="D15" s="44">
        <f>'[1]План 2025'!$BJ10</f>
        <v>75489.649999999994</v>
      </c>
      <c r="E15" s="140">
        <f>'[1]План 2025'!$BQ10</f>
        <v>80</v>
      </c>
      <c r="F15" s="299">
        <f>'[1]План 2025'!$BR10</f>
        <v>11314.51</v>
      </c>
      <c r="G15" s="12">
        <f>'[2]СВОД по МО'!$IT17</f>
        <v>279</v>
      </c>
      <c r="H15" s="12">
        <f>'[2]СВОД по МО'!$IZ17</f>
        <v>18155.33755</v>
      </c>
      <c r="I15" s="12">
        <f>'[2]410002'!$IH$32</f>
        <v>10</v>
      </c>
      <c r="J15" s="12">
        <f>'[2]410002'!$IN$32</f>
        <v>1046.5923600000001</v>
      </c>
      <c r="K15" s="128">
        <f>'[1]План 2025'!$BI10</f>
        <v>871</v>
      </c>
      <c r="L15" s="44">
        <f>'[1]План 2025'!$BJ10</f>
        <v>75489.649999999994</v>
      </c>
      <c r="M15" s="140">
        <f>'[1]План 2025'!$BQ10</f>
        <v>80</v>
      </c>
      <c r="N15" s="299">
        <f>'[1]План 2025'!$BR10</f>
        <v>11314.51</v>
      </c>
      <c r="O15" s="52">
        <f t="shared" si="0"/>
        <v>0</v>
      </c>
      <c r="P15" s="52">
        <f t="shared" si="1"/>
        <v>0</v>
      </c>
      <c r="Q15" s="52">
        <f t="shared" si="2"/>
        <v>0</v>
      </c>
      <c r="R15" s="52">
        <f t="shared" si="3"/>
        <v>0</v>
      </c>
      <c r="S15" s="5"/>
      <c r="T15" s="67"/>
      <c r="U15" s="67"/>
      <c r="V15" s="67"/>
      <c r="W15" s="5"/>
      <c r="X15" s="67"/>
      <c r="Y15" s="67"/>
      <c r="Z15" s="67"/>
      <c r="AA15" s="5"/>
      <c r="AB15" s="14"/>
      <c r="AC15" s="15"/>
      <c r="AD15" s="54"/>
      <c r="AE15" s="54"/>
      <c r="AF15" s="35"/>
    </row>
    <row r="16" spans="1:32" x14ac:dyDescent="0.25">
      <c r="A16" s="148">
        <f>'Скорая медицинская помощь'!A16</f>
        <v>3</v>
      </c>
      <c r="B16" s="379" t="str">
        <f>'Скорая медицинская помощь'!C16</f>
        <v>ГБУЗ ККСП</v>
      </c>
      <c r="C16" s="128">
        <f>'[1]План 2025'!$BI11</f>
        <v>0</v>
      </c>
      <c r="D16" s="44">
        <f>'[1]План 2025'!$BJ11</f>
        <v>0</v>
      </c>
      <c r="E16" s="140">
        <f>'[1]План 2025'!$BQ11</f>
        <v>0</v>
      </c>
      <c r="F16" s="299">
        <f>'[1]План 2025'!$BR11</f>
        <v>0</v>
      </c>
      <c r="G16" s="12">
        <f>'[2]СВОД по МО'!$IT18</f>
        <v>0</v>
      </c>
      <c r="H16" s="12">
        <f>'[2]СВОД по МО'!$IZ18</f>
        <v>0</v>
      </c>
      <c r="I16" s="12"/>
      <c r="J16" s="12"/>
      <c r="K16" s="128">
        <f>'[1]План 2025'!$BI11</f>
        <v>0</v>
      </c>
      <c r="L16" s="44">
        <f>'[1]План 2025'!$BJ11</f>
        <v>0</v>
      </c>
      <c r="M16" s="140">
        <f>'[1]План 2025'!$BQ11</f>
        <v>0</v>
      </c>
      <c r="N16" s="299">
        <f>'[1]План 2025'!$BR11</f>
        <v>0</v>
      </c>
      <c r="O16" s="52">
        <f t="shared" si="0"/>
        <v>0</v>
      </c>
      <c r="P16" s="52">
        <f t="shared" si="1"/>
        <v>0</v>
      </c>
      <c r="Q16" s="52">
        <f t="shared" si="2"/>
        <v>0</v>
      </c>
      <c r="R16" s="52">
        <f t="shared" si="3"/>
        <v>0</v>
      </c>
      <c r="S16" s="5"/>
      <c r="T16" s="67"/>
      <c r="U16" s="67"/>
      <c r="V16" s="67"/>
      <c r="W16" s="5"/>
      <c r="X16" s="67"/>
      <c r="Y16" s="67"/>
      <c r="Z16" s="67"/>
      <c r="AA16" s="5"/>
      <c r="AB16" s="14"/>
      <c r="AC16" s="15"/>
      <c r="AD16" s="54"/>
      <c r="AE16" s="54"/>
      <c r="AF16" s="35"/>
    </row>
    <row r="17" spans="1:32" x14ac:dyDescent="0.25">
      <c r="A17" s="148">
        <f>'Скорая медицинская помощь'!A17</f>
        <v>4</v>
      </c>
      <c r="B17" s="379" t="str">
        <f>'Скорая медицинская помощь'!C17</f>
        <v>ГБУЗ КККВД</v>
      </c>
      <c r="C17" s="128">
        <f>'[1]План 2025'!$BI12</f>
        <v>570</v>
      </c>
      <c r="D17" s="44">
        <f>'[1]План 2025'!$BJ12</f>
        <v>47013.35</v>
      </c>
      <c r="E17" s="140">
        <f>'[1]План 2025'!$BQ12</f>
        <v>0</v>
      </c>
      <c r="F17" s="299">
        <f>'[1]План 2025'!$BR12</f>
        <v>0</v>
      </c>
      <c r="G17" s="12">
        <f>'[2]СВОД по МО'!$IT19</f>
        <v>207</v>
      </c>
      <c r="H17" s="12">
        <f>'[2]СВОД по МО'!$IZ19</f>
        <v>18677.822980000001</v>
      </c>
      <c r="I17" s="12"/>
      <c r="J17" s="12"/>
      <c r="K17" s="128">
        <f>'[1]План 2025'!$BI12</f>
        <v>570</v>
      </c>
      <c r="L17" s="44">
        <f>'[1]План 2025'!$BJ12</f>
        <v>47013.35</v>
      </c>
      <c r="M17" s="140">
        <f>'[1]План 2025'!$BQ12</f>
        <v>0</v>
      </c>
      <c r="N17" s="299">
        <f>'[1]План 2025'!$BR12</f>
        <v>0</v>
      </c>
      <c r="O17" s="52">
        <f t="shared" si="0"/>
        <v>0</v>
      </c>
      <c r="P17" s="52">
        <f t="shared" si="1"/>
        <v>0</v>
      </c>
      <c r="Q17" s="52">
        <f t="shared" si="2"/>
        <v>0</v>
      </c>
      <c r="R17" s="52">
        <f t="shared" si="3"/>
        <v>0</v>
      </c>
      <c r="S17" s="5"/>
      <c r="T17" s="67"/>
      <c r="U17" s="67"/>
      <c r="V17" s="67"/>
      <c r="W17" s="5"/>
      <c r="X17" s="67"/>
      <c r="Y17" s="67"/>
      <c r="Z17" s="67"/>
      <c r="AA17" s="5"/>
      <c r="AB17" s="14"/>
      <c r="AC17" s="15"/>
      <c r="AD17" s="54"/>
      <c r="AE17" s="54"/>
      <c r="AF17" s="35"/>
    </row>
    <row r="18" spans="1:32" x14ac:dyDescent="0.25">
      <c r="A18" s="148">
        <f>'Скорая медицинская помощь'!A18</f>
        <v>5</v>
      </c>
      <c r="B18" s="379" t="str">
        <f>'Скорая медицинская помощь'!C18</f>
        <v>ГБУЗ КККД</v>
      </c>
      <c r="C18" s="128">
        <f>'[1]План 2025'!$BI13</f>
        <v>1191</v>
      </c>
      <c r="D18" s="44">
        <f>'[1]План 2025'!$BJ13</f>
        <v>66478.91</v>
      </c>
      <c r="E18" s="140">
        <f>'[1]План 2025'!$BQ13</f>
        <v>0</v>
      </c>
      <c r="F18" s="299">
        <f>'[1]План 2025'!$BR13</f>
        <v>0</v>
      </c>
      <c r="G18" s="12">
        <f>'[2]СВОД по МО'!$IT20</f>
        <v>413</v>
      </c>
      <c r="H18" s="12">
        <f>'[2]СВОД по МО'!$IZ20</f>
        <v>18851.864809999999</v>
      </c>
      <c r="I18" s="12"/>
      <c r="J18" s="12"/>
      <c r="K18" s="128">
        <f>'[1]План 2025'!$BI13</f>
        <v>1191</v>
      </c>
      <c r="L18" s="44">
        <f>'[1]План 2025'!$BJ13</f>
        <v>66478.91</v>
      </c>
      <c r="M18" s="140">
        <f>'[1]План 2025'!$BQ13</f>
        <v>0</v>
      </c>
      <c r="N18" s="299">
        <f>'[1]План 2025'!$BR13</f>
        <v>0</v>
      </c>
      <c r="O18" s="52">
        <f t="shared" si="0"/>
        <v>0</v>
      </c>
      <c r="P18" s="52">
        <f>L18-D18</f>
        <v>0</v>
      </c>
      <c r="Q18" s="52">
        <f t="shared" si="2"/>
        <v>0</v>
      </c>
      <c r="R18" s="52">
        <f t="shared" si="3"/>
        <v>0</v>
      </c>
      <c r="S18" s="5"/>
      <c r="T18" s="67"/>
      <c r="U18" s="67"/>
      <c r="V18" s="67"/>
      <c r="W18" s="5"/>
      <c r="X18" s="67"/>
      <c r="Y18" s="67"/>
      <c r="Z18" s="67"/>
      <c r="AA18" s="5"/>
      <c r="AB18" s="14"/>
      <c r="AC18" s="15"/>
      <c r="AD18" s="54"/>
      <c r="AE18" s="54"/>
      <c r="AF18" s="35"/>
    </row>
    <row r="19" spans="1:32" x14ac:dyDescent="0.25">
      <c r="A19" s="148">
        <f>'Скорая медицинская помощь'!A19</f>
        <v>6</v>
      </c>
      <c r="B19" s="379" t="str">
        <f>'Скорая медицинская помощь'!C19</f>
        <v>ГБУЗ ККОД</v>
      </c>
      <c r="C19" s="128">
        <f>'[1]План 2025'!$BI14</f>
        <v>3174</v>
      </c>
      <c r="D19" s="44">
        <f>'[1]План 2025'!$BJ14</f>
        <v>764360.2</v>
      </c>
      <c r="E19" s="140">
        <f>'[1]План 2025'!$BQ14</f>
        <v>0</v>
      </c>
      <c r="F19" s="299">
        <f>'[1]План 2025'!$BR14</f>
        <v>0</v>
      </c>
      <c r="G19" s="12">
        <f>'[2]СВОД по МО'!$IT21</f>
        <v>922</v>
      </c>
      <c r="H19" s="12">
        <f>'[2]СВОД по МО'!$IZ21</f>
        <v>187906.62238999997</v>
      </c>
      <c r="I19" s="12"/>
      <c r="J19" s="12"/>
      <c r="K19" s="128">
        <f>'[1]План 2025'!$BI14</f>
        <v>3174</v>
      </c>
      <c r="L19" s="44">
        <f>'[1]План 2025'!$BJ14</f>
        <v>764360.2</v>
      </c>
      <c r="M19" s="140">
        <f>'[1]План 2025'!$BQ14</f>
        <v>0</v>
      </c>
      <c r="N19" s="299">
        <f>'[1]План 2025'!$BR14</f>
        <v>0</v>
      </c>
      <c r="O19" s="52">
        <f t="shared" si="0"/>
        <v>0</v>
      </c>
      <c r="P19" s="52">
        <f t="shared" si="1"/>
        <v>0</v>
      </c>
      <c r="Q19" s="52">
        <f t="shared" si="2"/>
        <v>0</v>
      </c>
      <c r="R19" s="52">
        <f t="shared" si="3"/>
        <v>0</v>
      </c>
      <c r="S19" s="5"/>
      <c r="T19" s="67"/>
      <c r="U19" s="67"/>
      <c r="V19" s="67"/>
      <c r="W19" s="5"/>
      <c r="X19" s="67"/>
      <c r="Y19" s="67"/>
      <c r="Z19" s="67"/>
      <c r="AA19" s="5"/>
      <c r="AB19" s="14"/>
      <c r="AC19" s="15"/>
      <c r="AD19" s="54"/>
      <c r="AE19" s="54"/>
      <c r="AF19" s="35"/>
    </row>
    <row r="20" spans="1:32" ht="18" customHeight="1" x14ac:dyDescent="0.25">
      <c r="A20" s="148">
        <f>'Скорая медицинская помощь'!A20</f>
        <v>7</v>
      </c>
      <c r="B20" s="379" t="str">
        <f>'Скорая медицинская помощь'!C20</f>
        <v>ГБУЗ КОБ</v>
      </c>
      <c r="C20" s="128">
        <f>'[1]План 2025'!$BI15</f>
        <v>279</v>
      </c>
      <c r="D20" s="44">
        <f>'[1]План 2025'!$BJ15</f>
        <v>14695.68</v>
      </c>
      <c r="E20" s="140">
        <f>'[1]План 2025'!$BQ15</f>
        <v>0</v>
      </c>
      <c r="F20" s="299">
        <f>'[1]План 2025'!$BR15</f>
        <v>0</v>
      </c>
      <c r="G20" s="12">
        <f>'[2]СВОД по МО'!$IT22</f>
        <v>82</v>
      </c>
      <c r="H20" s="12">
        <f>'[2]СВОД по МО'!$IZ22</f>
        <v>4898.5279100000007</v>
      </c>
      <c r="I20" s="12"/>
      <c r="J20" s="12"/>
      <c r="K20" s="128">
        <f>'[1]План 2025'!$BI15</f>
        <v>279</v>
      </c>
      <c r="L20" s="44">
        <f>'[1]План 2025'!$BJ15</f>
        <v>14695.68</v>
      </c>
      <c r="M20" s="140">
        <f>'[1]План 2025'!$BQ15</f>
        <v>0</v>
      </c>
      <c r="N20" s="299">
        <f>'[1]План 2025'!$BR15</f>
        <v>0</v>
      </c>
      <c r="O20" s="52">
        <f t="shared" si="0"/>
        <v>0</v>
      </c>
      <c r="P20" s="52">
        <f t="shared" si="1"/>
        <v>0</v>
      </c>
      <c r="Q20" s="52">
        <f t="shared" si="2"/>
        <v>0</v>
      </c>
      <c r="R20" s="52">
        <f t="shared" si="3"/>
        <v>0</v>
      </c>
      <c r="S20" s="67"/>
      <c r="T20" s="67"/>
      <c r="U20" s="67"/>
      <c r="V20" s="67"/>
      <c r="W20" s="5"/>
      <c r="X20" s="67"/>
      <c r="Y20" s="67"/>
      <c r="Z20" s="67"/>
      <c r="AA20" s="5"/>
      <c r="AB20" s="14"/>
      <c r="AC20" s="15"/>
      <c r="AD20" s="54"/>
      <c r="AE20" s="54"/>
      <c r="AF20" s="35"/>
    </row>
    <row r="21" spans="1:32" x14ac:dyDescent="0.25">
      <c r="A21" s="148">
        <f>'Скорая медицинская помощь'!A21</f>
        <v>8</v>
      </c>
      <c r="B21" s="379" t="str">
        <f>'Скорая медицинская помощь'!C21</f>
        <v>ГБУЗ КК "П-К ГОРОДСКАЯ БОЛЬНИЦА № 1"</v>
      </c>
      <c r="C21" s="128">
        <f>'[1]План 2025'!$BI16</f>
        <v>274</v>
      </c>
      <c r="D21" s="44">
        <f>'[1]План 2025'!$BJ16</f>
        <v>16855.41</v>
      </c>
      <c r="E21" s="140">
        <f>'[1]План 2025'!$BQ16</f>
        <v>0</v>
      </c>
      <c r="F21" s="299">
        <f>'[1]План 2025'!$BR16</f>
        <v>0</v>
      </c>
      <c r="G21" s="12">
        <f>'[2]СВОД по МО'!$IT23</f>
        <v>137</v>
      </c>
      <c r="H21" s="12">
        <f>'[2]СВОД по МО'!$IZ23</f>
        <v>7963.87356</v>
      </c>
      <c r="I21" s="12"/>
      <c r="J21" s="12"/>
      <c r="K21" s="128">
        <f>'[1]План 2025'!$BI16</f>
        <v>274</v>
      </c>
      <c r="L21" s="44">
        <f>'[1]План 2025'!$BJ16</f>
        <v>16855.41</v>
      </c>
      <c r="M21" s="140">
        <f>'[1]План 2025'!$BQ16</f>
        <v>0</v>
      </c>
      <c r="N21" s="299">
        <f>'[1]План 2025'!$BR16</f>
        <v>0</v>
      </c>
      <c r="O21" s="52">
        <f t="shared" si="0"/>
        <v>0</v>
      </c>
      <c r="P21" s="52">
        <f t="shared" si="1"/>
        <v>0</v>
      </c>
      <c r="Q21" s="52">
        <f t="shared" si="2"/>
        <v>0</v>
      </c>
      <c r="R21" s="52">
        <f t="shared" si="3"/>
        <v>0</v>
      </c>
      <c r="S21" s="5"/>
      <c r="T21" s="67"/>
      <c r="U21" s="67"/>
      <c r="V21" s="67"/>
      <c r="W21" s="5"/>
      <c r="X21" s="67"/>
      <c r="Y21" s="67"/>
      <c r="Z21" s="67"/>
      <c r="AA21" s="5"/>
      <c r="AB21" s="14"/>
      <c r="AC21" s="15"/>
      <c r="AD21" s="54"/>
      <c r="AE21" s="54"/>
      <c r="AF21" s="35"/>
    </row>
    <row r="22" spans="1:32" x14ac:dyDescent="0.25">
      <c r="A22" s="148">
        <f>'Скорая медицинская помощь'!A22</f>
        <v>9</v>
      </c>
      <c r="B22" s="379" t="str">
        <f>'Скорая медицинская помощь'!C22</f>
        <v>ГБУЗ КК "П-К ГОРОДСКАЯ БОЛЬНИЦА № 2"</v>
      </c>
      <c r="C22" s="128">
        <f>'[1]План 2025'!$BI17</f>
        <v>295</v>
      </c>
      <c r="D22" s="44">
        <f>'[1]План 2025'!$BJ17</f>
        <v>17674.04</v>
      </c>
      <c r="E22" s="140">
        <f>'[1]План 2025'!$BQ17</f>
        <v>124</v>
      </c>
      <c r="F22" s="299">
        <f>'[1]План 2025'!$BR17</f>
        <v>10187.18</v>
      </c>
      <c r="G22" s="12">
        <f>'[2]СВОД по МО'!$IT24</f>
        <v>97</v>
      </c>
      <c r="H22" s="12">
        <f>'[2]СВОД по МО'!$IZ24</f>
        <v>5669.9193799999994</v>
      </c>
      <c r="I22" s="12">
        <f>'[2]410009'!$IH$32</f>
        <v>60</v>
      </c>
      <c r="J22" s="12">
        <f>'[2]410009'!$IN$32</f>
        <v>4347.4513999999999</v>
      </c>
      <c r="K22" s="128">
        <f>'[1]План 2025'!$BI17</f>
        <v>295</v>
      </c>
      <c r="L22" s="44">
        <f>'[1]План 2025'!$BJ17</f>
        <v>17674.04</v>
      </c>
      <c r="M22" s="140">
        <f>'[1]План 2025'!$BQ17</f>
        <v>124</v>
      </c>
      <c r="N22" s="299">
        <f>'[1]План 2025'!$BR17</f>
        <v>10187.18</v>
      </c>
      <c r="O22" s="52">
        <f t="shared" si="0"/>
        <v>0</v>
      </c>
      <c r="P22" s="52">
        <f t="shared" si="1"/>
        <v>0</v>
      </c>
      <c r="Q22" s="52">
        <f t="shared" si="2"/>
        <v>0</v>
      </c>
      <c r="R22" s="52">
        <f t="shared" si="3"/>
        <v>0</v>
      </c>
      <c r="S22" s="5"/>
      <c r="T22" s="67"/>
      <c r="U22" s="67"/>
      <c r="V22" s="67"/>
      <c r="W22" s="5"/>
      <c r="X22" s="67"/>
      <c r="Y22" s="5"/>
      <c r="Z22" s="67"/>
      <c r="AA22" s="5"/>
      <c r="AB22" s="14"/>
      <c r="AC22" s="15"/>
      <c r="AD22" s="54"/>
      <c r="AE22" s="54"/>
      <c r="AF22" s="35"/>
    </row>
    <row r="23" spans="1:32" ht="27.6" x14ac:dyDescent="0.25">
      <c r="A23" s="148">
        <f>'Скорая медицинская помощь'!A23</f>
        <v>10</v>
      </c>
      <c r="B23" s="379" t="str">
        <f>'Скорая медицинская помощь'!C23</f>
        <v>ГБУЗ КК "П-К ГОРОДСКАЯ ГЕРИАТРИЧЕСКАЯ БОЛЬНИЦА"</v>
      </c>
      <c r="C23" s="128">
        <f>'[1]План 2025'!$BI18</f>
        <v>0</v>
      </c>
      <c r="D23" s="44">
        <f>'[1]План 2025'!$BJ18</f>
        <v>0</v>
      </c>
      <c r="E23" s="140">
        <f>'[1]План 2025'!$BQ18</f>
        <v>0</v>
      </c>
      <c r="F23" s="299">
        <f>'[1]План 2025'!$BR18</f>
        <v>0</v>
      </c>
      <c r="G23" s="12">
        <f>'[2]СВОД по МО'!$IT25</f>
        <v>0</v>
      </c>
      <c r="H23" s="12">
        <f>'[2]СВОД по МО'!$IZ25</f>
        <v>0</v>
      </c>
      <c r="I23" s="12"/>
      <c r="J23" s="12"/>
      <c r="K23" s="128">
        <f>'[1]План 2025'!$BI18</f>
        <v>0</v>
      </c>
      <c r="L23" s="44">
        <f>'[1]План 2025'!$BJ18</f>
        <v>0</v>
      </c>
      <c r="M23" s="140">
        <f>'[1]План 2025'!$BQ18</f>
        <v>0</v>
      </c>
      <c r="N23" s="299">
        <f>'[1]План 2025'!$BR18</f>
        <v>0</v>
      </c>
      <c r="O23" s="52">
        <f t="shared" si="0"/>
        <v>0</v>
      </c>
      <c r="P23" s="52">
        <f t="shared" si="1"/>
        <v>0</v>
      </c>
      <c r="Q23" s="52">
        <f t="shared" si="2"/>
        <v>0</v>
      </c>
      <c r="R23" s="52">
        <f t="shared" si="3"/>
        <v>0</v>
      </c>
      <c r="S23" s="5"/>
      <c r="T23" s="67"/>
      <c r="U23" s="67"/>
      <c r="V23" s="67"/>
      <c r="W23" s="5"/>
      <c r="X23" s="67"/>
      <c r="Y23" s="67"/>
      <c r="Z23" s="67"/>
      <c r="AA23" s="5"/>
      <c r="AB23" s="14"/>
      <c r="AC23" s="15"/>
      <c r="AD23" s="54"/>
      <c r="AE23" s="54"/>
      <c r="AF23" s="35"/>
    </row>
    <row r="24" spans="1:32" ht="27.6" x14ac:dyDescent="0.25">
      <c r="A24" s="148">
        <f>'Скорая медицинская помощь'!A24</f>
        <v>11</v>
      </c>
      <c r="B24" s="379" t="str">
        <f>'Скорая медицинская помощь'!C24</f>
        <v>ГБУЗ КК "П-К ГОРОДСКАЯ ПОЛИКЛИНИКА № 1"</v>
      </c>
      <c r="C24" s="128">
        <f>'[1]План 2025'!$BI19</f>
        <v>1000</v>
      </c>
      <c r="D24" s="44">
        <f>'[1]План 2025'!$BJ19</f>
        <v>52622.770000000004</v>
      </c>
      <c r="E24" s="140">
        <f>'[1]План 2025'!$BQ19</f>
        <v>0</v>
      </c>
      <c r="F24" s="299">
        <f>'[1]План 2025'!$BR19</f>
        <v>0</v>
      </c>
      <c r="G24" s="12">
        <f>'[2]СВОД по МО'!$IT26</f>
        <v>181</v>
      </c>
      <c r="H24" s="12">
        <f>'[2]СВОД по МО'!$IZ26</f>
        <v>9299.1145499999984</v>
      </c>
      <c r="I24" s="12"/>
      <c r="J24" s="12"/>
      <c r="K24" s="128">
        <f>'[1]План 2025'!$BI19</f>
        <v>1000</v>
      </c>
      <c r="L24" s="44">
        <f>'[1]План 2025'!$BJ19</f>
        <v>52622.770000000004</v>
      </c>
      <c r="M24" s="140">
        <f>'[1]План 2025'!$BQ19</f>
        <v>0</v>
      </c>
      <c r="N24" s="299">
        <f>'[1]План 2025'!$BR19</f>
        <v>0</v>
      </c>
      <c r="O24" s="52">
        <f t="shared" si="0"/>
        <v>0</v>
      </c>
      <c r="P24" s="52">
        <f t="shared" si="1"/>
        <v>0</v>
      </c>
      <c r="Q24" s="52">
        <f t="shared" si="2"/>
        <v>0</v>
      </c>
      <c r="R24" s="52">
        <f t="shared" si="3"/>
        <v>0</v>
      </c>
      <c r="S24" s="5"/>
      <c r="T24" s="67"/>
      <c r="U24" s="67"/>
      <c r="V24" s="67"/>
      <c r="W24" s="5"/>
      <c r="X24" s="67"/>
      <c r="Y24" s="67"/>
      <c r="Z24" s="67"/>
      <c r="AA24" s="5"/>
      <c r="AB24" s="14"/>
      <c r="AC24" s="15"/>
      <c r="AD24" s="54"/>
      <c r="AE24" s="54"/>
      <c r="AF24" s="35"/>
    </row>
    <row r="25" spans="1:32" ht="15.75" customHeight="1" x14ac:dyDescent="0.25">
      <c r="A25" s="148">
        <f>'Скорая медицинская помощь'!A25</f>
        <v>12</v>
      </c>
      <c r="B25" s="379" t="str">
        <f>'Скорая медицинская помощь'!C25</f>
        <v>ГБУЗ КК П-К ГП №3</v>
      </c>
      <c r="C25" s="128">
        <f>'[1]План 2025'!$BI20</f>
        <v>1172</v>
      </c>
      <c r="D25" s="44">
        <f>'[1]План 2025'!$BJ20</f>
        <v>73364.569999999992</v>
      </c>
      <c r="E25" s="140">
        <f>'[1]План 2025'!$BQ20</f>
        <v>192</v>
      </c>
      <c r="F25" s="299">
        <f>'[1]План 2025'!$BR20</f>
        <v>18122.760000000002</v>
      </c>
      <c r="G25" s="12">
        <f>'[2]СВОД по МО'!$IT27</f>
        <v>494</v>
      </c>
      <c r="H25" s="12">
        <f>'[2]СВОД по МО'!$IZ27</f>
        <v>31143.579749999997</v>
      </c>
      <c r="I25" s="12">
        <f>'[2]410012'!$IH$32</f>
        <v>86</v>
      </c>
      <c r="J25" s="12">
        <f>'[2]410012'!$IN$32</f>
        <v>8453.4830999999995</v>
      </c>
      <c r="K25" s="128">
        <f>'[1]План 2025'!$BI20</f>
        <v>1172</v>
      </c>
      <c r="L25" s="44">
        <f>'[1]План 2025'!$BJ20</f>
        <v>73364.569999999992</v>
      </c>
      <c r="M25" s="140">
        <f>'[1]План 2025'!$BQ20</f>
        <v>192</v>
      </c>
      <c r="N25" s="299">
        <f>'[1]План 2025'!$BR20</f>
        <v>18122.760000000002</v>
      </c>
      <c r="O25" s="52">
        <f t="shared" si="0"/>
        <v>0</v>
      </c>
      <c r="P25" s="52">
        <f t="shared" si="1"/>
        <v>0</v>
      </c>
      <c r="Q25" s="52">
        <f t="shared" si="2"/>
        <v>0</v>
      </c>
      <c r="R25" s="52">
        <f>N25-F25</f>
        <v>0</v>
      </c>
      <c r="S25" s="5"/>
      <c r="T25" s="67"/>
      <c r="U25" s="67"/>
      <c r="V25" s="67"/>
      <c r="W25" s="5"/>
      <c r="X25" s="67"/>
      <c r="Y25" s="67"/>
      <c r="Z25" s="67"/>
      <c r="AA25" s="5"/>
      <c r="AB25" s="14"/>
      <c r="AC25" s="15"/>
      <c r="AD25" s="54"/>
      <c r="AE25" s="54"/>
      <c r="AF25" s="35"/>
    </row>
    <row r="26" spans="1:32" x14ac:dyDescent="0.25">
      <c r="A26" s="148">
        <f>'Скорая медицинская помощь'!A26</f>
        <v>13</v>
      </c>
      <c r="B26" s="379" t="str">
        <f>'Скорая медицинская помощь'!C26</f>
        <v>ГБУЗ ККРД</v>
      </c>
      <c r="C26" s="128">
        <f>'[1]План 2025'!$BI21</f>
        <v>819</v>
      </c>
      <c r="D26" s="44">
        <f>'[1]План 2025'!$BJ21</f>
        <v>44923.770000000004</v>
      </c>
      <c r="E26" s="140">
        <f>'[1]План 2025'!$BQ21</f>
        <v>0</v>
      </c>
      <c r="F26" s="299">
        <f>'[1]План 2025'!$BR21</f>
        <v>0</v>
      </c>
      <c r="G26" s="12">
        <f>'[2]СВОД по МО'!$IT28</f>
        <v>245</v>
      </c>
      <c r="H26" s="12">
        <f>'[2]СВОД по МО'!$IZ28</f>
        <v>11487.186960000001</v>
      </c>
      <c r="I26" s="12"/>
      <c r="J26" s="12"/>
      <c r="K26" s="128">
        <f>'[1]План 2025'!$BI21</f>
        <v>819</v>
      </c>
      <c r="L26" s="44">
        <f>'[1]План 2025'!$BJ21</f>
        <v>44923.770000000004</v>
      </c>
      <c r="M26" s="140">
        <f>'[1]План 2025'!$BQ21</f>
        <v>0</v>
      </c>
      <c r="N26" s="299">
        <f>'[1]План 2025'!$BR21</f>
        <v>0</v>
      </c>
      <c r="O26" s="52">
        <f t="shared" si="0"/>
        <v>0</v>
      </c>
      <c r="P26" s="52">
        <f t="shared" si="1"/>
        <v>0</v>
      </c>
      <c r="Q26" s="52">
        <f t="shared" si="2"/>
        <v>0</v>
      </c>
      <c r="R26" s="52">
        <f t="shared" si="3"/>
        <v>0</v>
      </c>
      <c r="S26" s="5"/>
      <c r="T26" s="67"/>
      <c r="U26" s="67"/>
      <c r="V26" s="67"/>
      <c r="W26" s="5"/>
      <c r="X26" s="67"/>
      <c r="Y26" s="67"/>
      <c r="Z26" s="67"/>
      <c r="AA26" s="5"/>
      <c r="AB26" s="14"/>
      <c r="AC26" s="15"/>
      <c r="AD26" s="54"/>
      <c r="AE26" s="54"/>
      <c r="AF26" s="35"/>
    </row>
    <row r="27" spans="1:32" x14ac:dyDescent="0.25">
      <c r="A27" s="148">
        <f>'Скорая медицинская помощь'!A27</f>
        <v>14</v>
      </c>
      <c r="B27" s="379" t="str">
        <f>'Скорая медицинская помощь'!C27</f>
        <v>ГБУЗ КК П-КГСП</v>
      </c>
      <c r="C27" s="128">
        <f>'[1]План 2025'!$BI22</f>
        <v>0</v>
      </c>
      <c r="D27" s="44">
        <f>'[1]План 2025'!$BJ22</f>
        <v>0</v>
      </c>
      <c r="E27" s="140">
        <f>'[1]План 2025'!$BQ22</f>
        <v>0</v>
      </c>
      <c r="F27" s="299">
        <f>'[1]План 2025'!$BR22</f>
        <v>0</v>
      </c>
      <c r="G27" s="12">
        <f>'[2]СВОД по МО'!$IT29</f>
        <v>0</v>
      </c>
      <c r="H27" s="12">
        <f>'[2]СВОД по МО'!$IZ29</f>
        <v>0</v>
      </c>
      <c r="I27" s="12"/>
      <c r="J27" s="12"/>
      <c r="K27" s="128">
        <f>'[1]План 2025'!$BI22</f>
        <v>0</v>
      </c>
      <c r="L27" s="44">
        <f>'[1]План 2025'!$BJ22</f>
        <v>0</v>
      </c>
      <c r="M27" s="140">
        <f>'[1]План 2025'!$BQ22</f>
        <v>0</v>
      </c>
      <c r="N27" s="299">
        <f>'[1]План 2025'!$BR22</f>
        <v>0</v>
      </c>
      <c r="O27" s="52">
        <f t="shared" si="0"/>
        <v>0</v>
      </c>
      <c r="P27" s="52">
        <f t="shared" si="1"/>
        <v>0</v>
      </c>
      <c r="Q27" s="52">
        <f t="shared" si="2"/>
        <v>0</v>
      </c>
      <c r="R27" s="52">
        <f t="shared" si="3"/>
        <v>0</v>
      </c>
      <c r="S27" s="5"/>
      <c r="T27" s="67"/>
      <c r="U27" s="67"/>
      <c r="V27" s="67"/>
      <c r="W27" s="5"/>
      <c r="X27" s="67"/>
      <c r="Y27" s="67"/>
      <c r="Z27" s="67"/>
      <c r="AA27" s="5"/>
      <c r="AB27" s="14"/>
      <c r="AC27" s="15"/>
      <c r="AD27" s="54"/>
      <c r="AE27" s="54"/>
      <c r="AF27" s="35"/>
    </row>
    <row r="28" spans="1:32" x14ac:dyDescent="0.25">
      <c r="A28" s="148">
        <f>'Скорая медицинская помощь'!A28</f>
        <v>15</v>
      </c>
      <c r="B28" s="379" t="str">
        <f>'Скорая медицинская помощь'!C28</f>
        <v>ГБУЗ КК П-К ГДП №1</v>
      </c>
      <c r="C28" s="128">
        <f>'[1]План 2025'!$BI23</f>
        <v>432</v>
      </c>
      <c r="D28" s="44">
        <f>'[1]План 2025'!$BJ23</f>
        <v>33797.71</v>
      </c>
      <c r="E28" s="140">
        <f>'[1]План 2025'!$BQ23</f>
        <v>138</v>
      </c>
      <c r="F28" s="299">
        <f>'[1]План 2025'!$BR23</f>
        <v>18321.8</v>
      </c>
      <c r="G28" s="12">
        <f>'[2]СВОД по МО'!$IT30</f>
        <v>115</v>
      </c>
      <c r="H28" s="12">
        <f>'[2]СВОД по МО'!$IZ30</f>
        <v>10703.882539999999</v>
      </c>
      <c r="I28" s="12">
        <f>'[2]410015'!$IH$32</f>
        <v>58</v>
      </c>
      <c r="J28" s="12">
        <f>'[2]410015'!$IN$32</f>
        <v>7537.5221599999995</v>
      </c>
      <c r="K28" s="128">
        <f>'[1]План 2025'!$BI23</f>
        <v>432</v>
      </c>
      <c r="L28" s="44">
        <f>'[1]План 2025'!$BJ23</f>
        <v>33797.71</v>
      </c>
      <c r="M28" s="140">
        <f>'[1]План 2025'!$BQ23</f>
        <v>138</v>
      </c>
      <c r="N28" s="299">
        <f>'[1]План 2025'!$BR23</f>
        <v>18321.8</v>
      </c>
      <c r="O28" s="52">
        <f t="shared" si="0"/>
        <v>0</v>
      </c>
      <c r="P28" s="52">
        <f t="shared" si="1"/>
        <v>0</v>
      </c>
      <c r="Q28" s="52">
        <f t="shared" si="2"/>
        <v>0</v>
      </c>
      <c r="R28" s="52">
        <f t="shared" si="3"/>
        <v>0</v>
      </c>
      <c r="S28" s="5"/>
      <c r="T28" s="67"/>
      <c r="U28" s="67"/>
      <c r="V28" s="67"/>
      <c r="W28" s="5"/>
      <c r="X28" s="67"/>
      <c r="Y28" s="5"/>
      <c r="Z28" s="67"/>
      <c r="AA28" s="5"/>
      <c r="AB28" s="14"/>
      <c r="AC28" s="15"/>
      <c r="AD28" s="54"/>
      <c r="AE28" s="54"/>
      <c r="AF28" s="35"/>
    </row>
    <row r="29" spans="1:32" x14ac:dyDescent="0.25">
      <c r="A29" s="148">
        <f>'Скорая медицинская помощь'!A29</f>
        <v>16</v>
      </c>
      <c r="B29" s="379" t="str">
        <f>'Скорая медицинская помощь'!C29</f>
        <v>ГБУЗ КК П-К ГДП № 2</v>
      </c>
      <c r="C29" s="128">
        <f>'[1]План 2025'!$BI24</f>
        <v>147</v>
      </c>
      <c r="D29" s="44">
        <f>'[1]План 2025'!$BJ24</f>
        <v>11651.249999999998</v>
      </c>
      <c r="E29" s="140">
        <f>'[1]План 2025'!$BQ24</f>
        <v>44</v>
      </c>
      <c r="F29" s="299">
        <f>'[1]План 2025'!$BR24</f>
        <v>5758.06</v>
      </c>
      <c r="G29" s="12">
        <f>'[2]СВОД по МО'!$IT31</f>
        <v>89</v>
      </c>
      <c r="H29" s="12">
        <f>'[2]СВОД по МО'!$IZ31</f>
        <v>6205.2383000000009</v>
      </c>
      <c r="I29" s="12">
        <f>'[2]410016'!$IH$32</f>
        <v>39</v>
      </c>
      <c r="J29" s="12">
        <f>'[2]410016'!$IN$32</f>
        <v>3344.4668000000001</v>
      </c>
      <c r="K29" s="128">
        <f>'[1]План 2025'!$BI24</f>
        <v>147</v>
      </c>
      <c r="L29" s="44">
        <f>'[1]План 2025'!$BJ24</f>
        <v>11651.249999999998</v>
      </c>
      <c r="M29" s="140">
        <f>'[1]План 2025'!$BQ24</f>
        <v>44</v>
      </c>
      <c r="N29" s="299">
        <f>'[1]План 2025'!$BR24</f>
        <v>5758.06</v>
      </c>
      <c r="O29" s="52">
        <f t="shared" si="0"/>
        <v>0</v>
      </c>
      <c r="P29" s="52">
        <f t="shared" si="1"/>
        <v>0</v>
      </c>
      <c r="Q29" s="52">
        <f>M29-E29</f>
        <v>0</v>
      </c>
      <c r="R29" s="52">
        <f t="shared" si="3"/>
        <v>0</v>
      </c>
      <c r="S29" s="5">
        <v>53</v>
      </c>
      <c r="T29" s="67">
        <v>4319.07</v>
      </c>
      <c r="U29" s="5">
        <v>53</v>
      </c>
      <c r="V29" s="67">
        <v>4319.07</v>
      </c>
      <c r="W29" s="5"/>
      <c r="X29" s="67"/>
      <c r="Y29" s="67"/>
      <c r="Z29" s="67"/>
      <c r="AA29" s="5"/>
      <c r="AB29" s="14"/>
      <c r="AC29" s="15"/>
      <c r="AD29" s="54"/>
      <c r="AE29" s="54"/>
      <c r="AF29" s="35"/>
    </row>
    <row r="30" spans="1:32" x14ac:dyDescent="0.25">
      <c r="A30" s="148">
        <f>'Скорая медицинская помощь'!A30</f>
        <v>17</v>
      </c>
      <c r="B30" s="379" t="str">
        <f>'Скорая медицинская помощь'!C30</f>
        <v>ГБУЗ КК П-К ГДСП</v>
      </c>
      <c r="C30" s="128">
        <f>'[1]План 2025'!$BI25</f>
        <v>0</v>
      </c>
      <c r="D30" s="44">
        <f>'[1]План 2025'!$BJ25</f>
        <v>0</v>
      </c>
      <c r="E30" s="140">
        <f>'[1]План 2025'!$BQ25</f>
        <v>0</v>
      </c>
      <c r="F30" s="299">
        <f>'[1]План 2025'!$BR25</f>
        <v>0</v>
      </c>
      <c r="G30" s="12">
        <f>'[2]СВОД по МО'!$IT32</f>
        <v>0</v>
      </c>
      <c r="H30" s="12">
        <f>'[2]СВОД по МО'!$IZ32</f>
        <v>0</v>
      </c>
      <c r="I30" s="12"/>
      <c r="J30" s="12"/>
      <c r="K30" s="128">
        <f>'[1]План 2025'!$BI25</f>
        <v>0</v>
      </c>
      <c r="L30" s="44">
        <f>'[1]План 2025'!$BJ25</f>
        <v>0</v>
      </c>
      <c r="M30" s="140">
        <f>'[1]План 2025'!$BQ25</f>
        <v>0</v>
      </c>
      <c r="N30" s="299">
        <f>'[1]План 2025'!$BR25</f>
        <v>0</v>
      </c>
      <c r="O30" s="52">
        <f t="shared" si="0"/>
        <v>0</v>
      </c>
      <c r="P30" s="52">
        <f t="shared" si="1"/>
        <v>0</v>
      </c>
      <c r="Q30" s="52">
        <f t="shared" si="2"/>
        <v>0</v>
      </c>
      <c r="R30" s="52">
        <f t="shared" si="3"/>
        <v>0</v>
      </c>
      <c r="S30" s="5"/>
      <c r="T30" s="67"/>
      <c r="U30" s="67"/>
      <c r="V30" s="67"/>
      <c r="W30" s="5"/>
      <c r="X30" s="67"/>
      <c r="Y30" s="67"/>
      <c r="Z30" s="67"/>
      <c r="AA30" s="5"/>
      <c r="AB30" s="14"/>
      <c r="AC30" s="15"/>
      <c r="AD30" s="54"/>
      <c r="AE30" s="54"/>
      <c r="AF30" s="35"/>
    </row>
    <row r="31" spans="1:32" x14ac:dyDescent="0.25">
      <c r="A31" s="148">
        <f>'Скорая медицинская помощь'!A31</f>
        <v>18</v>
      </c>
      <c r="B31" s="379" t="str">
        <f>'Скорая медицинская помощь'!C31</f>
        <v>ГБУЗ КК ЕРБ</v>
      </c>
      <c r="C31" s="128">
        <f>'[1]План 2025'!$BI26</f>
        <v>813</v>
      </c>
      <c r="D31" s="44">
        <f>'[1]План 2025'!$BJ26</f>
        <v>57454.180000000008</v>
      </c>
      <c r="E31" s="140">
        <f>'[1]План 2025'!$BQ26</f>
        <v>0</v>
      </c>
      <c r="F31" s="299">
        <f>'[1]План 2025'!$BR26</f>
        <v>0</v>
      </c>
      <c r="G31" s="12">
        <f>'[2]СВОД по МО'!$IT33</f>
        <v>296</v>
      </c>
      <c r="H31" s="12">
        <f>'[2]СВОД по МО'!$IZ33</f>
        <v>16482.929619999999</v>
      </c>
      <c r="I31" s="12"/>
      <c r="J31" s="12"/>
      <c r="K31" s="128">
        <f>'[1]План 2025'!$BI26</f>
        <v>813</v>
      </c>
      <c r="L31" s="44">
        <f>'[1]План 2025'!$BJ26</f>
        <v>57454.180000000008</v>
      </c>
      <c r="M31" s="140">
        <f>'[1]План 2025'!$BQ26</f>
        <v>0</v>
      </c>
      <c r="N31" s="299">
        <f>'[1]План 2025'!$BR26</f>
        <v>0</v>
      </c>
      <c r="O31" s="52">
        <f t="shared" si="0"/>
        <v>0</v>
      </c>
      <c r="P31" s="52">
        <f t="shared" si="1"/>
        <v>0</v>
      </c>
      <c r="Q31" s="52">
        <f t="shared" si="2"/>
        <v>0</v>
      </c>
      <c r="R31" s="52">
        <f t="shared" si="3"/>
        <v>0</v>
      </c>
      <c r="S31" s="5"/>
      <c r="T31" s="67"/>
      <c r="U31" s="67"/>
      <c r="V31" s="67"/>
      <c r="W31" s="5"/>
      <c r="X31" s="67"/>
      <c r="Y31" s="67"/>
      <c r="Z31" s="67"/>
      <c r="AA31" s="5"/>
      <c r="AB31" s="14"/>
      <c r="AC31" s="15"/>
      <c r="AD31" s="54"/>
      <c r="AE31" s="54"/>
      <c r="AF31" s="35"/>
    </row>
    <row r="32" spans="1:32" x14ac:dyDescent="0.25">
      <c r="A32" s="148">
        <f>'Скорая медицинская помощь'!A32</f>
        <v>19</v>
      </c>
      <c r="B32" s="379" t="str">
        <f>'Скорая медицинская помощь'!C32</f>
        <v>ГБУЗ КК ЕРСП</v>
      </c>
      <c r="C32" s="128">
        <f>'[1]План 2025'!$BI27</f>
        <v>0</v>
      </c>
      <c r="D32" s="44">
        <f>'[1]План 2025'!$BJ27</f>
        <v>0</v>
      </c>
      <c r="E32" s="140">
        <f>'[1]План 2025'!$BQ27</f>
        <v>0</v>
      </c>
      <c r="F32" s="299">
        <f>'[1]План 2025'!$BR27</f>
        <v>0</v>
      </c>
      <c r="G32" s="12">
        <f>'[2]СВОД по МО'!$IT34</f>
        <v>0</v>
      </c>
      <c r="H32" s="12">
        <f>'[2]СВОД по МО'!$IZ34</f>
        <v>0</v>
      </c>
      <c r="I32" s="12"/>
      <c r="J32" s="12"/>
      <c r="K32" s="128">
        <f>'[1]План 2025'!$BI27</f>
        <v>0</v>
      </c>
      <c r="L32" s="44">
        <f>'[1]План 2025'!$BJ27</f>
        <v>0</v>
      </c>
      <c r="M32" s="140">
        <f>'[1]План 2025'!$BQ27</f>
        <v>0</v>
      </c>
      <c r="N32" s="299">
        <f>'[1]План 2025'!$BR27</f>
        <v>0</v>
      </c>
      <c r="O32" s="52">
        <f t="shared" si="0"/>
        <v>0</v>
      </c>
      <c r="P32" s="52">
        <f t="shared" si="1"/>
        <v>0</v>
      </c>
      <c r="Q32" s="52">
        <f t="shared" si="2"/>
        <v>0</v>
      </c>
      <c r="R32" s="52">
        <f t="shared" si="3"/>
        <v>0</v>
      </c>
      <c r="S32" s="5"/>
      <c r="T32" s="67"/>
      <c r="U32" s="67"/>
      <c r="V32" s="67"/>
      <c r="W32" s="5"/>
      <c r="X32" s="67"/>
      <c r="Y32" s="67"/>
      <c r="Z32" s="67"/>
      <c r="AA32" s="5"/>
      <c r="AB32" s="14"/>
      <c r="AC32" s="15"/>
      <c r="AD32" s="54"/>
      <c r="AE32" s="54"/>
      <c r="AF32" s="35"/>
    </row>
    <row r="33" spans="1:32" x14ac:dyDescent="0.25">
      <c r="A33" s="148">
        <f>'Скорая медицинская помощь'!A33</f>
        <v>20</v>
      </c>
      <c r="B33" s="379" t="str">
        <f>'Скорая медицинская помощь'!C33</f>
        <v>ГБУЗ КК "МИЛЬКОВСКАЯ РБ"</v>
      </c>
      <c r="C33" s="128">
        <f>'[1]План 2025'!$BI28</f>
        <v>1145</v>
      </c>
      <c r="D33" s="44">
        <f>'[1]План 2025'!$BJ28</f>
        <v>65136.89</v>
      </c>
      <c r="E33" s="140">
        <f>'[1]План 2025'!$BQ28</f>
        <v>0</v>
      </c>
      <c r="F33" s="299">
        <f>'[1]План 2025'!$BR28</f>
        <v>0</v>
      </c>
      <c r="G33" s="12">
        <f>'[2]СВОД по МО'!$IT35</f>
        <v>364</v>
      </c>
      <c r="H33" s="12">
        <f>'[2]СВОД по МО'!$IZ35</f>
        <v>20186.325710000005</v>
      </c>
      <c r="I33" s="12"/>
      <c r="J33" s="12"/>
      <c r="K33" s="128">
        <f>'[1]План 2025'!$BI28</f>
        <v>1145</v>
      </c>
      <c r="L33" s="44">
        <f>'[1]План 2025'!$BJ28</f>
        <v>65136.89</v>
      </c>
      <c r="M33" s="140">
        <f>'[1]План 2025'!$BQ28</f>
        <v>0</v>
      </c>
      <c r="N33" s="299">
        <f>'[1]План 2025'!$BR28</f>
        <v>0</v>
      </c>
      <c r="O33" s="52">
        <f t="shared" si="0"/>
        <v>0</v>
      </c>
      <c r="P33" s="52">
        <f t="shared" si="1"/>
        <v>0</v>
      </c>
      <c r="Q33" s="52">
        <f t="shared" si="2"/>
        <v>0</v>
      </c>
      <c r="R33" s="52">
        <f t="shared" si="3"/>
        <v>0</v>
      </c>
      <c r="S33" s="5"/>
      <c r="T33" s="67"/>
      <c r="U33" s="67"/>
      <c r="V33" s="67"/>
      <c r="W33" s="5"/>
      <c r="X33" s="67">
        <f>P33</f>
        <v>0</v>
      </c>
      <c r="Y33" s="67"/>
      <c r="Z33" s="67"/>
      <c r="AA33" s="5"/>
      <c r="AB33" s="14"/>
      <c r="AC33" s="15"/>
      <c r="AD33" s="54"/>
      <c r="AE33" s="54"/>
      <c r="AF33" s="35"/>
    </row>
    <row r="34" spans="1:32" x14ac:dyDescent="0.25">
      <c r="A34" s="148">
        <f>'Скорая медицинская помощь'!A34</f>
        <v>21</v>
      </c>
      <c r="B34" s="379" t="str">
        <f>'Скорая медицинская помощь'!C34</f>
        <v>ГБУЗ КК "УСТЬ-БОЛЬШЕРЕЦКАЯ РБ"</v>
      </c>
      <c r="C34" s="128">
        <f>'[1]План 2025'!$BI29</f>
        <v>177</v>
      </c>
      <c r="D34" s="44">
        <f>'[1]План 2025'!$BJ29</f>
        <v>9953.5400000000009</v>
      </c>
      <c r="E34" s="140">
        <f>'[1]План 2025'!$BQ29</f>
        <v>0</v>
      </c>
      <c r="F34" s="299">
        <f>'[1]План 2025'!$BR29</f>
        <v>0</v>
      </c>
      <c r="G34" s="12">
        <f>'[2]СВОД по МО'!$IT36</f>
        <v>57</v>
      </c>
      <c r="H34" s="12">
        <f>'[2]СВОД по МО'!$IZ36</f>
        <v>3256.7479000000003</v>
      </c>
      <c r="I34" s="12"/>
      <c r="J34" s="12"/>
      <c r="K34" s="128">
        <f>'[1]План 2025'!$BI29</f>
        <v>177</v>
      </c>
      <c r="L34" s="44">
        <f>'[1]План 2025'!$BJ29</f>
        <v>9953.5400000000009</v>
      </c>
      <c r="M34" s="140">
        <f>'[1]План 2025'!$BQ29</f>
        <v>0</v>
      </c>
      <c r="N34" s="299">
        <f>'[1]План 2025'!$BR29</f>
        <v>0</v>
      </c>
      <c r="O34" s="52">
        <f t="shared" si="0"/>
        <v>0</v>
      </c>
      <c r="P34" s="52">
        <f t="shared" si="1"/>
        <v>0</v>
      </c>
      <c r="Q34" s="52">
        <f t="shared" si="2"/>
        <v>0</v>
      </c>
      <c r="R34" s="52">
        <f t="shared" si="3"/>
        <v>0</v>
      </c>
      <c r="S34" s="5"/>
      <c r="T34" s="67"/>
      <c r="U34" s="67"/>
      <c r="V34" s="67"/>
      <c r="W34" s="5"/>
      <c r="X34" s="67"/>
      <c r="Y34" s="67"/>
      <c r="Z34" s="67"/>
      <c r="AA34" s="5"/>
      <c r="AB34" s="14"/>
      <c r="AC34" s="15"/>
      <c r="AD34" s="54"/>
      <c r="AE34" s="54"/>
      <c r="AF34" s="35"/>
    </row>
    <row r="35" spans="1:32" x14ac:dyDescent="0.25">
      <c r="A35" s="148">
        <f>'Скорая медицинская помощь'!A35</f>
        <v>22</v>
      </c>
      <c r="B35" s="379" t="str">
        <f>'Скорая медицинская помощь'!C35</f>
        <v>ГБУЗ "УСТЬ-КАМЧАТСКАЯ РБ"</v>
      </c>
      <c r="C35" s="128">
        <f>'[1]План 2025'!$BI30</f>
        <v>268</v>
      </c>
      <c r="D35" s="44">
        <f>'[1]План 2025'!$BJ30</f>
        <v>15309.77</v>
      </c>
      <c r="E35" s="140">
        <f>'[1]План 2025'!$BQ30</f>
        <v>0</v>
      </c>
      <c r="F35" s="299">
        <f>'[1]План 2025'!$BR30</f>
        <v>0</v>
      </c>
      <c r="G35" s="12">
        <f>'[2]СВОД по МО'!$IT37</f>
        <v>59</v>
      </c>
      <c r="H35" s="12">
        <f>'[2]СВОД по МО'!$IZ37</f>
        <v>3379.1503499999999</v>
      </c>
      <c r="I35" s="12"/>
      <c r="J35" s="12"/>
      <c r="K35" s="128">
        <f>'[1]План 2025'!$BI30</f>
        <v>268</v>
      </c>
      <c r="L35" s="44">
        <f>'[1]План 2025'!$BJ30</f>
        <v>15309.77</v>
      </c>
      <c r="M35" s="140">
        <f>'[1]План 2025'!$BQ30</f>
        <v>0</v>
      </c>
      <c r="N35" s="299">
        <f>'[1]План 2025'!$BR30</f>
        <v>0</v>
      </c>
      <c r="O35" s="52">
        <f t="shared" si="0"/>
        <v>0</v>
      </c>
      <c r="P35" s="52">
        <f t="shared" si="1"/>
        <v>0</v>
      </c>
      <c r="Q35" s="52">
        <f t="shared" si="2"/>
        <v>0</v>
      </c>
      <c r="R35" s="52">
        <f t="shared" si="3"/>
        <v>0</v>
      </c>
      <c r="S35" s="5"/>
      <c r="T35" s="67"/>
      <c r="U35" s="67"/>
      <c r="V35" s="67"/>
      <c r="W35" s="5"/>
      <c r="X35" s="67"/>
      <c r="Y35" s="67"/>
      <c r="Z35" s="67"/>
      <c r="AA35" s="5"/>
      <c r="AB35" s="14"/>
      <c r="AC35" s="15"/>
      <c r="AD35" s="54"/>
      <c r="AE35" s="54"/>
      <c r="AF35" s="35"/>
    </row>
    <row r="36" spans="1:32" x14ac:dyDescent="0.25">
      <c r="A36" s="148">
        <f>'Скорая медицинская помощь'!A36</f>
        <v>23</v>
      </c>
      <c r="B36" s="379" t="str">
        <f>'Скорая медицинская помощь'!C36</f>
        <v>ГБУЗ КК "КЛЮЧЕВСКАЯ РБ"</v>
      </c>
      <c r="C36" s="128">
        <f>'[1]План 2025'!$BI31</f>
        <v>282</v>
      </c>
      <c r="D36" s="44">
        <f>'[1]План 2025'!$BJ31</f>
        <v>16666.61</v>
      </c>
      <c r="E36" s="140">
        <f>'[1]План 2025'!$BQ31</f>
        <v>0</v>
      </c>
      <c r="F36" s="299">
        <f>'[1]План 2025'!$BR31</f>
        <v>0</v>
      </c>
      <c r="G36" s="12">
        <f>'[2]СВОД по МО'!$IT38</f>
        <v>104</v>
      </c>
      <c r="H36" s="12">
        <f>'[2]СВОД по МО'!$IZ38</f>
        <v>5916.3326100000004</v>
      </c>
      <c r="I36" s="12"/>
      <c r="J36" s="12"/>
      <c r="K36" s="128">
        <f>'[1]План 2025'!$BI31</f>
        <v>282</v>
      </c>
      <c r="L36" s="44">
        <f>'[1]План 2025'!$BJ31</f>
        <v>16666.61</v>
      </c>
      <c r="M36" s="140">
        <f>'[1]План 2025'!$BQ31</f>
        <v>0</v>
      </c>
      <c r="N36" s="299">
        <f>'[1]План 2025'!$BR31</f>
        <v>0</v>
      </c>
      <c r="O36" s="52">
        <f t="shared" si="0"/>
        <v>0</v>
      </c>
      <c r="P36" s="52">
        <f t="shared" si="1"/>
        <v>0</v>
      </c>
      <c r="Q36" s="52">
        <f t="shared" si="2"/>
        <v>0</v>
      </c>
      <c r="R36" s="52">
        <f t="shared" si="3"/>
        <v>0</v>
      </c>
      <c r="S36" s="5"/>
      <c r="T36" s="67"/>
      <c r="U36" s="67"/>
      <c r="V36" s="67"/>
      <c r="W36" s="5"/>
      <c r="X36" s="67"/>
      <c r="Y36" s="67"/>
      <c r="Z36" s="67"/>
      <c r="AA36" s="5"/>
      <c r="AB36" s="14"/>
      <c r="AC36" s="15"/>
      <c r="AD36" s="54"/>
      <c r="AE36" s="54"/>
      <c r="AF36" s="35"/>
    </row>
    <row r="37" spans="1:32" x14ac:dyDescent="0.25">
      <c r="A37" s="148">
        <f>'Скорая медицинская помощь'!A37</f>
        <v>24</v>
      </c>
      <c r="B37" s="379" t="str">
        <f>'Скорая медицинская помощь'!C37</f>
        <v>ГБУЗ КК СРБ</v>
      </c>
      <c r="C37" s="128">
        <f>'[1]План 2025'!$BI32</f>
        <v>167</v>
      </c>
      <c r="D37" s="44">
        <f>'[1]План 2025'!$BJ32</f>
        <v>9651.41</v>
      </c>
      <c r="E37" s="140">
        <f>'[1]План 2025'!$BQ32</f>
        <v>0</v>
      </c>
      <c r="F37" s="299">
        <f>'[1]План 2025'!$BR32</f>
        <v>0</v>
      </c>
      <c r="G37" s="12">
        <f>'[2]СВОД по МО'!$IT39</f>
        <v>78</v>
      </c>
      <c r="H37" s="12">
        <f>'[2]СВОД по МО'!$IZ39</f>
        <v>3216.99478</v>
      </c>
      <c r="I37" s="12"/>
      <c r="J37" s="12"/>
      <c r="K37" s="128">
        <f>'[1]План 2025'!$BI32</f>
        <v>167</v>
      </c>
      <c r="L37" s="44">
        <f>'[1]План 2025'!$BJ32</f>
        <v>9651.41</v>
      </c>
      <c r="M37" s="140">
        <f>'[1]План 2025'!$BQ32</f>
        <v>0</v>
      </c>
      <c r="N37" s="299">
        <f>'[1]План 2025'!$BR32</f>
        <v>0</v>
      </c>
      <c r="O37" s="52">
        <f t="shared" si="0"/>
        <v>0</v>
      </c>
      <c r="P37" s="52">
        <f t="shared" si="1"/>
        <v>0</v>
      </c>
      <c r="Q37" s="52">
        <f t="shared" si="2"/>
        <v>0</v>
      </c>
      <c r="R37" s="52">
        <f t="shared" si="3"/>
        <v>0</v>
      </c>
      <c r="S37" s="5"/>
      <c r="T37" s="67"/>
      <c r="U37" s="67"/>
      <c r="V37" s="67"/>
      <c r="W37" s="5"/>
      <c r="X37" s="67"/>
      <c r="Y37" s="67"/>
      <c r="Z37" s="67"/>
      <c r="AA37" s="5"/>
      <c r="AB37" s="14"/>
      <c r="AC37" s="15"/>
      <c r="AD37" s="54"/>
      <c r="AE37" s="54"/>
      <c r="AF37" s="35"/>
    </row>
    <row r="38" spans="1:32" x14ac:dyDescent="0.25">
      <c r="A38" s="148">
        <f>'Скорая медицинская помощь'!A38</f>
        <v>25</v>
      </c>
      <c r="B38" s="379" t="str">
        <f>'Скорая медицинская помощь'!C38</f>
        <v>ГБУЗ КК БЫСТРИНСКАЯ РБ</v>
      </c>
      <c r="C38" s="128">
        <f>'[1]План 2025'!$BI33</f>
        <v>236</v>
      </c>
      <c r="D38" s="44">
        <f>'[1]План 2025'!$BJ33</f>
        <v>14524.36</v>
      </c>
      <c r="E38" s="140">
        <f>'[1]План 2025'!$BQ33</f>
        <v>0</v>
      </c>
      <c r="F38" s="299">
        <f>'[1]План 2025'!$BR33</f>
        <v>0</v>
      </c>
      <c r="G38" s="12">
        <f>'[2]СВОД по МО'!$IT40</f>
        <v>53</v>
      </c>
      <c r="H38" s="12">
        <f>'[2]СВОД по МО'!$IZ40</f>
        <v>3175.7778000000003</v>
      </c>
      <c r="I38" s="12"/>
      <c r="J38" s="12"/>
      <c r="K38" s="128">
        <f>'[1]План 2025'!$BI33</f>
        <v>236</v>
      </c>
      <c r="L38" s="44">
        <f>'[1]План 2025'!$BJ33</f>
        <v>14524.36</v>
      </c>
      <c r="M38" s="140">
        <f>'[1]План 2025'!$BQ33</f>
        <v>0</v>
      </c>
      <c r="N38" s="299">
        <f>'[1]План 2025'!$BR33</f>
        <v>0</v>
      </c>
      <c r="O38" s="52">
        <f t="shared" si="0"/>
        <v>0</v>
      </c>
      <c r="P38" s="52">
        <f t="shared" si="1"/>
        <v>0</v>
      </c>
      <c r="Q38" s="52">
        <f t="shared" si="2"/>
        <v>0</v>
      </c>
      <c r="R38" s="52">
        <f t="shared" si="3"/>
        <v>0</v>
      </c>
      <c r="S38" s="5"/>
      <c r="T38" s="67"/>
      <c r="U38" s="67"/>
      <c r="V38" s="67"/>
      <c r="W38" s="5"/>
      <c r="X38" s="67"/>
      <c r="Y38" s="67"/>
      <c r="Z38" s="67"/>
      <c r="AA38" s="5"/>
      <c r="AB38" s="14"/>
      <c r="AC38" s="15"/>
      <c r="AD38" s="54"/>
      <c r="AE38" s="54"/>
      <c r="AF38" s="35"/>
    </row>
    <row r="39" spans="1:32" x14ac:dyDescent="0.25">
      <c r="A39" s="148">
        <f>'Скорая медицинская помощь'!A39</f>
        <v>26</v>
      </c>
      <c r="B39" s="379" t="str">
        <f>'Скорая медицинская помощь'!C39</f>
        <v>ГБУЗ КК ВГБ</v>
      </c>
      <c r="C39" s="128">
        <f>'[1]План 2025'!$BI34</f>
        <v>481</v>
      </c>
      <c r="D39" s="44">
        <f>'[1]План 2025'!$BJ34</f>
        <v>37151.899999999994</v>
      </c>
      <c r="E39" s="140">
        <f>'[1]План 2025'!$BQ34</f>
        <v>0</v>
      </c>
      <c r="F39" s="299">
        <f>'[1]План 2025'!$BR34</f>
        <v>0</v>
      </c>
      <c r="G39" s="12">
        <f>'[2]СВОД по МО'!$IT41</f>
        <v>214</v>
      </c>
      <c r="H39" s="12">
        <f>'[2]СВОД по МО'!$IZ41</f>
        <v>12185.92354</v>
      </c>
      <c r="I39" s="12"/>
      <c r="J39" s="12"/>
      <c r="K39" s="128">
        <f>'[1]План 2025'!$BI34</f>
        <v>481</v>
      </c>
      <c r="L39" s="44">
        <f>'[1]План 2025'!$BJ34</f>
        <v>37151.899999999994</v>
      </c>
      <c r="M39" s="140">
        <f>'[1]План 2025'!$BQ34</f>
        <v>0</v>
      </c>
      <c r="N39" s="299">
        <f>'[1]План 2025'!$BR34</f>
        <v>0</v>
      </c>
      <c r="O39" s="52">
        <f t="shared" si="0"/>
        <v>0</v>
      </c>
      <c r="P39" s="52">
        <f t="shared" si="1"/>
        <v>0</v>
      </c>
      <c r="Q39" s="52">
        <f t="shared" si="2"/>
        <v>0</v>
      </c>
      <c r="R39" s="52">
        <f t="shared" si="3"/>
        <v>0</v>
      </c>
      <c r="S39" s="5"/>
      <c r="T39" s="67"/>
      <c r="U39" s="67"/>
      <c r="V39" s="67"/>
      <c r="W39" s="5"/>
      <c r="X39" s="67"/>
      <c r="Y39" s="67"/>
      <c r="Z39" s="67"/>
      <c r="AA39" s="5"/>
      <c r="AB39" s="14"/>
      <c r="AC39" s="15"/>
      <c r="AD39" s="54"/>
      <c r="AE39" s="54"/>
      <c r="AF39" s="35"/>
    </row>
    <row r="40" spans="1:32" x14ac:dyDescent="0.25">
      <c r="A40" s="148">
        <f>'Скорая медицинская помощь'!A40</f>
        <v>27</v>
      </c>
      <c r="B40" s="379" t="str">
        <f>'Скорая медицинская помощь'!C40</f>
        <v>ГБУЗ КК НРБ</v>
      </c>
      <c r="C40" s="128">
        <f>'[1]План 2025'!$BI35</f>
        <v>39</v>
      </c>
      <c r="D40" s="44">
        <f>'[1]План 2025'!$BJ35</f>
        <v>4379.4900000000007</v>
      </c>
      <c r="E40" s="140">
        <f>'[1]План 2025'!$BQ35</f>
        <v>0</v>
      </c>
      <c r="F40" s="299">
        <f>'[1]План 2025'!$BR35</f>
        <v>0</v>
      </c>
      <c r="G40" s="12">
        <f>'[2]СВОД по МО'!$IT42</f>
        <v>6</v>
      </c>
      <c r="H40" s="12">
        <f>'[2]СВОД по МО'!$IZ42</f>
        <v>1459.7924599999999</v>
      </c>
      <c r="I40" s="12"/>
      <c r="J40" s="12"/>
      <c r="K40" s="128">
        <f>'[1]План 2025'!$BI35</f>
        <v>39</v>
      </c>
      <c r="L40" s="44">
        <f>'[1]План 2025'!$BJ35</f>
        <v>4379.4900000000007</v>
      </c>
      <c r="M40" s="140">
        <f>'[1]План 2025'!$BQ35</f>
        <v>0</v>
      </c>
      <c r="N40" s="299">
        <f>'[1]План 2025'!$BR35</f>
        <v>0</v>
      </c>
      <c r="O40" s="52">
        <f>K40-C40</f>
        <v>0</v>
      </c>
      <c r="P40" s="52">
        <f t="shared" si="1"/>
        <v>0</v>
      </c>
      <c r="Q40" s="52">
        <f>M40-E40</f>
        <v>0</v>
      </c>
      <c r="R40" s="52">
        <f t="shared" si="3"/>
        <v>0</v>
      </c>
      <c r="S40" s="5"/>
      <c r="T40" s="67"/>
      <c r="U40" s="67"/>
      <c r="V40" s="67"/>
      <c r="W40" s="5"/>
      <c r="X40" s="67"/>
      <c r="Y40" s="67"/>
      <c r="Z40" s="67"/>
      <c r="AA40" s="5"/>
      <c r="AB40" s="14"/>
      <c r="AC40" s="15"/>
      <c r="AD40" s="54"/>
      <c r="AE40" s="54"/>
      <c r="AF40" s="35"/>
    </row>
    <row r="41" spans="1:32" x14ac:dyDescent="0.25">
      <c r="A41" s="148">
        <f>'Скорая медицинская помощь'!A41</f>
        <v>28</v>
      </c>
      <c r="B41" s="379" t="str">
        <f>'Скорая медицинская помощь'!C41</f>
        <v>ГБУЗ КК "ТИГИЛЬСКАЯ РБ"</v>
      </c>
      <c r="C41" s="128">
        <f>'[1]План 2025'!$BI36</f>
        <v>176</v>
      </c>
      <c r="D41" s="44">
        <f>'[1]План 2025'!$BJ36</f>
        <v>20907.18</v>
      </c>
      <c r="E41" s="140">
        <f>'[1]План 2025'!$BQ36</f>
        <v>0</v>
      </c>
      <c r="F41" s="299">
        <f>'[1]План 2025'!$BR36</f>
        <v>0</v>
      </c>
      <c r="G41" s="12">
        <f>'[2]СВОД по МО'!$IT43</f>
        <v>51</v>
      </c>
      <c r="H41" s="12">
        <f>'[2]СВОД по МО'!$IZ43</f>
        <v>6968.9172900000003</v>
      </c>
      <c r="I41" s="12"/>
      <c r="J41" s="12"/>
      <c r="K41" s="128">
        <f>'[1]План 2025'!$BI36</f>
        <v>176</v>
      </c>
      <c r="L41" s="44">
        <f>'[1]План 2025'!$BJ36</f>
        <v>20907.18</v>
      </c>
      <c r="M41" s="140">
        <f>'[1]План 2025'!$BQ36</f>
        <v>0</v>
      </c>
      <c r="N41" s="299">
        <f>'[1]План 2025'!$BR36</f>
        <v>0</v>
      </c>
      <c r="O41" s="52">
        <f t="shared" si="0"/>
        <v>0</v>
      </c>
      <c r="P41" s="52">
        <f t="shared" si="1"/>
        <v>0</v>
      </c>
      <c r="Q41" s="52">
        <f t="shared" ref="Q41:Q68" si="4">M41-E41</f>
        <v>0</v>
      </c>
      <c r="R41" s="52">
        <f t="shared" si="3"/>
        <v>0</v>
      </c>
      <c r="S41" s="5"/>
      <c r="T41" s="67"/>
      <c r="U41" s="67"/>
      <c r="V41" s="67"/>
      <c r="W41" s="5"/>
      <c r="X41" s="67"/>
      <c r="Y41" s="67"/>
      <c r="Z41" s="67"/>
      <c r="AA41" s="5"/>
      <c r="AB41" s="14"/>
      <c r="AC41" s="15"/>
      <c r="AD41" s="54"/>
      <c r="AE41" s="54"/>
      <c r="AF41" s="35"/>
    </row>
    <row r="42" spans="1:32" x14ac:dyDescent="0.25">
      <c r="A42" s="148">
        <f>'Скорая медицинская помощь'!A42</f>
        <v>29</v>
      </c>
      <c r="B42" s="379" t="str">
        <f>'Скорая медицинская помощь'!C42</f>
        <v>ГБУЗ КК КРБ</v>
      </c>
      <c r="C42" s="128">
        <f>'[1]План 2025'!$BI37</f>
        <v>27</v>
      </c>
      <c r="D42" s="44">
        <f>'[1]План 2025'!$BJ37</f>
        <v>1567.4199999999998</v>
      </c>
      <c r="E42" s="140">
        <f>'[1]План 2025'!$BQ37</f>
        <v>0</v>
      </c>
      <c r="F42" s="299">
        <f>'[1]План 2025'!$BR37</f>
        <v>0</v>
      </c>
      <c r="G42" s="12">
        <f>'[2]СВОД по МО'!$IT44</f>
        <v>14</v>
      </c>
      <c r="H42" s="12">
        <f>'[2]СВОД по МО'!$IZ44</f>
        <v>522.45685000000003</v>
      </c>
      <c r="I42" s="12"/>
      <c r="J42" s="12"/>
      <c r="K42" s="128">
        <f>'[1]План 2025'!$BI37</f>
        <v>27</v>
      </c>
      <c r="L42" s="44">
        <f>'[1]План 2025'!$BJ37</f>
        <v>1567.4199999999998</v>
      </c>
      <c r="M42" s="140">
        <f>'[1]План 2025'!$BQ37</f>
        <v>0</v>
      </c>
      <c r="N42" s="299">
        <f>'[1]План 2025'!$BR37</f>
        <v>0</v>
      </c>
      <c r="O42" s="52">
        <f t="shared" si="0"/>
        <v>0</v>
      </c>
      <c r="P42" s="52">
        <f t="shared" si="1"/>
        <v>0</v>
      </c>
      <c r="Q42" s="52">
        <f t="shared" si="4"/>
        <v>0</v>
      </c>
      <c r="R42" s="52">
        <f t="shared" si="3"/>
        <v>0</v>
      </c>
      <c r="S42" s="5"/>
      <c r="T42" s="67"/>
      <c r="U42" s="67"/>
      <c r="V42" s="67"/>
      <c r="W42" s="5"/>
      <c r="X42" s="67"/>
      <c r="Y42" s="67"/>
      <c r="Z42" s="67"/>
      <c r="AA42" s="5"/>
      <c r="AB42" s="14"/>
      <c r="AC42" s="15"/>
      <c r="AD42" s="54"/>
      <c r="AE42" s="54"/>
      <c r="AF42" s="35"/>
    </row>
    <row r="43" spans="1:32" x14ac:dyDescent="0.25">
      <c r="A43" s="148">
        <f>'Скорая медицинская помощь'!A43</f>
        <v>30</v>
      </c>
      <c r="B43" s="379" t="str">
        <f>'Скорая медицинская помощь'!C43</f>
        <v>ГБУЗ КК "ОЛЮТОРСКАЯ РБ"</v>
      </c>
      <c r="C43" s="128">
        <f>'[1]План 2025'!$BI38</f>
        <v>315</v>
      </c>
      <c r="D43" s="44">
        <f>'[1]План 2025'!$BJ38</f>
        <v>17758</v>
      </c>
      <c r="E43" s="140">
        <f>'[1]План 2025'!$BQ38</f>
        <v>0</v>
      </c>
      <c r="F43" s="299">
        <f>'[1]План 2025'!$BR38</f>
        <v>0</v>
      </c>
      <c r="G43" s="12">
        <f>'[2]СВОД по МО'!$IT45</f>
        <v>137</v>
      </c>
      <c r="H43" s="12">
        <f>'[2]СВОД по МО'!$IZ45</f>
        <v>5919.1338100000003</v>
      </c>
      <c r="I43" s="12"/>
      <c r="J43" s="12"/>
      <c r="K43" s="128">
        <f>'[1]План 2025'!$BI38</f>
        <v>315</v>
      </c>
      <c r="L43" s="44">
        <f>'[1]План 2025'!$BJ38</f>
        <v>17758</v>
      </c>
      <c r="M43" s="140">
        <f>'[1]План 2025'!$BQ38</f>
        <v>0</v>
      </c>
      <c r="N43" s="299">
        <f>'[1]План 2025'!$BR38</f>
        <v>0</v>
      </c>
      <c r="O43" s="52">
        <f t="shared" si="0"/>
        <v>0</v>
      </c>
      <c r="P43" s="52">
        <f t="shared" si="1"/>
        <v>0</v>
      </c>
      <c r="Q43" s="52">
        <f t="shared" si="4"/>
        <v>0</v>
      </c>
      <c r="R43" s="52">
        <f t="shared" si="3"/>
        <v>0</v>
      </c>
      <c r="S43" s="5"/>
      <c r="T43" s="67"/>
      <c r="U43" s="67"/>
      <c r="V43" s="67"/>
      <c r="W43" s="5"/>
      <c r="X43" s="67"/>
      <c r="Y43" s="67"/>
      <c r="Z43" s="67"/>
      <c r="AA43" s="5"/>
      <c r="AB43" s="14"/>
      <c r="AC43" s="15"/>
      <c r="AD43" s="54"/>
      <c r="AE43" s="54"/>
      <c r="AF43" s="35"/>
    </row>
    <row r="44" spans="1:32" x14ac:dyDescent="0.25">
      <c r="A44" s="148">
        <f>'Скорая медицинская помощь'!A44</f>
        <v>31</v>
      </c>
      <c r="B44" s="379" t="str">
        <f>'Скорая медицинская помощь'!C44</f>
        <v>ГБУЗ КК "ПЕНЖИНСКАЯ РБ"</v>
      </c>
      <c r="C44" s="128">
        <f>'[1]План 2025'!$BI39</f>
        <v>64</v>
      </c>
      <c r="D44" s="44">
        <f>'[1]План 2025'!$BJ39</f>
        <v>3959.6899999999996</v>
      </c>
      <c r="E44" s="140">
        <f>'[1]План 2025'!$BQ39</f>
        <v>0</v>
      </c>
      <c r="F44" s="299">
        <f>'[1]План 2025'!$BR39</f>
        <v>0</v>
      </c>
      <c r="G44" s="12">
        <f>'[2]СВОД по МО'!$IT46</f>
        <v>18</v>
      </c>
      <c r="H44" s="12">
        <f>'[2]СВОД по МО'!$IZ46</f>
        <v>1319.87455</v>
      </c>
      <c r="I44" s="12"/>
      <c r="J44" s="12"/>
      <c r="K44" s="128">
        <f>'[1]План 2025'!$BI39</f>
        <v>64</v>
      </c>
      <c r="L44" s="44">
        <f>'[1]План 2025'!$BJ39</f>
        <v>3959.6899999999996</v>
      </c>
      <c r="M44" s="140">
        <f>'[1]План 2025'!$BQ39</f>
        <v>0</v>
      </c>
      <c r="N44" s="299">
        <f>'[1]План 2025'!$BR39</f>
        <v>0</v>
      </c>
      <c r="O44" s="52">
        <f t="shared" si="0"/>
        <v>0</v>
      </c>
      <c r="P44" s="52">
        <f t="shared" si="1"/>
        <v>0</v>
      </c>
      <c r="Q44" s="52">
        <f t="shared" si="4"/>
        <v>0</v>
      </c>
      <c r="R44" s="52">
        <f t="shared" si="3"/>
        <v>0</v>
      </c>
      <c r="S44" s="5"/>
      <c r="T44" s="67"/>
      <c r="U44" s="67"/>
      <c r="V44" s="67"/>
      <c r="W44" s="5"/>
      <c r="X44" s="67"/>
      <c r="Y44" s="67"/>
      <c r="Z44" s="67"/>
      <c r="AA44" s="5"/>
      <c r="AB44" s="14"/>
      <c r="AC44" s="15"/>
      <c r="AD44" s="54"/>
      <c r="AE44" s="54"/>
      <c r="AF44" s="35"/>
    </row>
    <row r="45" spans="1:32" ht="27.6" x14ac:dyDescent="0.25">
      <c r="A45" s="148">
        <f>'Скорая медицинская помощь'!A45</f>
        <v>32</v>
      </c>
      <c r="B45" s="379" t="str">
        <f>'Скорая медицинская помощь'!C45</f>
        <v>Камчатская больница ФГБУЗ ДВОМЦ ФМБА России</v>
      </c>
      <c r="C45" s="128">
        <f>'[1]План 2025'!$BI40</f>
        <v>517</v>
      </c>
      <c r="D45" s="44">
        <f>'[1]План 2025'!$BJ40</f>
        <v>29133.14</v>
      </c>
      <c r="E45" s="140">
        <f>'[1]План 2025'!$BQ40</f>
        <v>0</v>
      </c>
      <c r="F45" s="299">
        <f>'[1]План 2025'!$BR40</f>
        <v>0</v>
      </c>
      <c r="G45" s="12">
        <f>'[2]СВОД по МО'!$IT47</f>
        <v>187</v>
      </c>
      <c r="H45" s="12">
        <f>'[2]СВОД по МО'!$IZ47</f>
        <v>11069.16129</v>
      </c>
      <c r="I45" s="12"/>
      <c r="J45" s="12"/>
      <c r="K45" s="128">
        <f>'[1]План 2025'!$BI40</f>
        <v>517</v>
      </c>
      <c r="L45" s="44">
        <f>'[1]План 2025'!$BJ40</f>
        <v>29133.14</v>
      </c>
      <c r="M45" s="140">
        <f>'[1]План 2025'!$BQ40</f>
        <v>0</v>
      </c>
      <c r="N45" s="299">
        <f>'[1]План 2025'!$BR40</f>
        <v>0</v>
      </c>
      <c r="O45" s="52">
        <f t="shared" si="0"/>
        <v>0</v>
      </c>
      <c r="P45" s="52">
        <f t="shared" si="1"/>
        <v>0</v>
      </c>
      <c r="Q45" s="52">
        <f t="shared" si="4"/>
        <v>0</v>
      </c>
      <c r="R45" s="52">
        <f t="shared" si="3"/>
        <v>0</v>
      </c>
      <c r="S45" s="5"/>
      <c r="T45" s="67"/>
      <c r="U45" s="67"/>
      <c r="V45" s="67"/>
      <c r="W45" s="5"/>
      <c r="X45" s="67"/>
      <c r="Y45" s="67"/>
      <c r="Z45" s="67"/>
      <c r="AA45" s="5"/>
      <c r="AB45" s="14"/>
      <c r="AC45" s="15"/>
      <c r="AD45" s="54"/>
      <c r="AE45" s="54"/>
      <c r="AF45" s="35"/>
    </row>
    <row r="46" spans="1:32" ht="27.6" x14ac:dyDescent="0.25">
      <c r="A46" s="148">
        <f>'Скорая медицинская помощь'!A46</f>
        <v>33</v>
      </c>
      <c r="B46" s="380" t="str">
        <f>'Скорая медицинская помощь'!C46</f>
        <v>ФКУЗ "МСЧ МВД РОССИИ ПО КАМЧАТСКОМУ КРАЮ"</v>
      </c>
      <c r="C46" s="128">
        <f>'[1]План 2025'!$BI41</f>
        <v>0</v>
      </c>
      <c r="D46" s="44">
        <f>'[1]План 2025'!$BJ41</f>
        <v>0</v>
      </c>
      <c r="E46" s="140">
        <f>'[1]План 2025'!$BQ41</f>
        <v>0</v>
      </c>
      <c r="F46" s="299">
        <f>'[1]План 2025'!$BR41</f>
        <v>0</v>
      </c>
      <c r="G46" s="12">
        <f>'[2]СВОД по МО'!$IT48</f>
        <v>0</v>
      </c>
      <c r="H46" s="12">
        <f>'[2]СВОД по МО'!$IZ48</f>
        <v>0</v>
      </c>
      <c r="I46" s="12"/>
      <c r="J46" s="12"/>
      <c r="K46" s="128">
        <f>'[1]План 2025'!$BI41</f>
        <v>0</v>
      </c>
      <c r="L46" s="44">
        <f>'[1]План 2025'!$BJ41</f>
        <v>0</v>
      </c>
      <c r="M46" s="140">
        <f>'[1]План 2025'!$BQ41</f>
        <v>0</v>
      </c>
      <c r="N46" s="299">
        <f>'[1]План 2025'!$BR41</f>
        <v>0</v>
      </c>
      <c r="O46" s="52">
        <f t="shared" ref="O46:O64" si="5">K46-C46</f>
        <v>0</v>
      </c>
      <c r="P46" s="52">
        <f t="shared" ref="P46:P63" si="6">L46-D46</f>
        <v>0</v>
      </c>
      <c r="Q46" s="52">
        <f t="shared" si="4"/>
        <v>0</v>
      </c>
      <c r="R46" s="52">
        <f t="shared" si="3"/>
        <v>0</v>
      </c>
      <c r="S46" s="5"/>
      <c r="T46" s="67"/>
      <c r="U46" s="67"/>
      <c r="V46" s="67"/>
      <c r="W46" s="5"/>
      <c r="X46" s="67"/>
      <c r="Y46" s="67"/>
      <c r="Z46" s="67"/>
      <c r="AA46" s="5"/>
      <c r="AB46" s="14"/>
      <c r="AC46" s="15"/>
      <c r="AD46" s="54"/>
      <c r="AE46" s="54"/>
      <c r="AF46" s="35"/>
    </row>
    <row r="47" spans="1:32" x14ac:dyDescent="0.25">
      <c r="A47" s="148">
        <f>'Скорая медицинская помощь'!A47</f>
        <v>34</v>
      </c>
      <c r="B47" s="379" t="str">
        <f>'Скорая медицинская помощь'!C47</f>
        <v>ГБУЗ ККДИБ</v>
      </c>
      <c r="C47" s="128">
        <f>'[1]План 2025'!$BI42</f>
        <v>80</v>
      </c>
      <c r="D47" s="44">
        <f>'[1]План 2025'!$BJ42</f>
        <v>4050.08</v>
      </c>
      <c r="E47" s="140">
        <f>'[1]План 2025'!$BQ42</f>
        <v>0</v>
      </c>
      <c r="F47" s="299">
        <f>'[1]План 2025'!$BR42</f>
        <v>0</v>
      </c>
      <c r="G47" s="12">
        <f>'[2]СВОД по МО'!$IT49</f>
        <v>37</v>
      </c>
      <c r="H47" s="12">
        <f>'[2]СВОД по МО'!$IZ49</f>
        <v>1947.25323</v>
      </c>
      <c r="I47" s="12"/>
      <c r="J47" s="12"/>
      <c r="K47" s="128">
        <f>'[1]План 2025'!$BI42</f>
        <v>80</v>
      </c>
      <c r="L47" s="44">
        <f>'[1]План 2025'!$BJ42</f>
        <v>4050.08</v>
      </c>
      <c r="M47" s="140">
        <f>'[1]План 2025'!$BQ42</f>
        <v>0</v>
      </c>
      <c r="N47" s="299">
        <f>'[1]План 2025'!$BR42</f>
        <v>0</v>
      </c>
      <c r="O47" s="52">
        <f t="shared" si="5"/>
        <v>0</v>
      </c>
      <c r="P47" s="52">
        <f t="shared" si="6"/>
        <v>0</v>
      </c>
      <c r="Q47" s="52">
        <f t="shared" si="4"/>
        <v>0</v>
      </c>
      <c r="R47" s="52">
        <f t="shared" si="3"/>
        <v>0</v>
      </c>
      <c r="S47" s="5"/>
      <c r="T47" s="67"/>
      <c r="U47" s="67"/>
      <c r="V47" s="67"/>
      <c r="W47" s="5"/>
      <c r="X47" s="67"/>
      <c r="Y47" s="67"/>
      <c r="Z47" s="67"/>
      <c r="AA47" s="5"/>
      <c r="AB47" s="14"/>
      <c r="AC47" s="15"/>
      <c r="AD47" s="54"/>
      <c r="AE47" s="54"/>
      <c r="AF47" s="35"/>
    </row>
    <row r="48" spans="1:32" x14ac:dyDescent="0.25">
      <c r="A48" s="148">
        <f>'Скорая медицинская помощь'!A48</f>
        <v>35</v>
      </c>
      <c r="B48" s="379" t="str">
        <f>'Скорая медицинская помощь'!C48</f>
        <v>ГБУЗ КК "ОЗЕРНОВСКАЯ РБ"</v>
      </c>
      <c r="C48" s="128">
        <f>'[1]План 2025'!$BI43</f>
        <v>164</v>
      </c>
      <c r="D48" s="44">
        <f>'[1]План 2025'!$BJ43</f>
        <v>9975.27</v>
      </c>
      <c r="E48" s="140">
        <f>'[1]План 2025'!$BQ43</f>
        <v>0</v>
      </c>
      <c r="F48" s="299">
        <f>'[1]План 2025'!$BR43</f>
        <v>0</v>
      </c>
      <c r="G48" s="12">
        <f>'[2]СВОД по МО'!$IT50</f>
        <v>40</v>
      </c>
      <c r="H48" s="12">
        <f>'[2]СВОД по МО'!$IZ50</f>
        <v>3325.0236100000002</v>
      </c>
      <c r="I48" s="12"/>
      <c r="J48" s="12"/>
      <c r="K48" s="128">
        <f>'[1]План 2025'!$BI43</f>
        <v>164</v>
      </c>
      <c r="L48" s="44">
        <f>'[1]План 2025'!$BJ43</f>
        <v>9975.27</v>
      </c>
      <c r="M48" s="140">
        <f>'[1]План 2025'!$BQ43</f>
        <v>0</v>
      </c>
      <c r="N48" s="299">
        <f>'[1]План 2025'!$BR43</f>
        <v>0</v>
      </c>
      <c r="O48" s="52">
        <f t="shared" si="5"/>
        <v>0</v>
      </c>
      <c r="P48" s="52">
        <f t="shared" si="6"/>
        <v>0</v>
      </c>
      <c r="Q48" s="52">
        <f t="shared" si="4"/>
        <v>0</v>
      </c>
      <c r="R48" s="52">
        <f t="shared" si="3"/>
        <v>0</v>
      </c>
      <c r="S48" s="5"/>
      <c r="T48" s="67"/>
      <c r="U48" s="67"/>
      <c r="V48" s="67"/>
      <c r="W48" s="5"/>
      <c r="X48" s="67"/>
      <c r="Y48" s="67"/>
      <c r="Z48" s="67"/>
      <c r="AA48" s="5"/>
      <c r="AB48" s="14"/>
      <c r="AC48" s="15"/>
      <c r="AD48" s="54"/>
      <c r="AE48" s="54"/>
      <c r="AF48" s="35"/>
    </row>
    <row r="49" spans="1:32" x14ac:dyDescent="0.25">
      <c r="A49" s="148">
        <f>'Скорая медицинская помощь'!A49</f>
        <v>36</v>
      </c>
      <c r="B49" s="381" t="str">
        <f>'Скорая медицинская помощь'!C49</f>
        <v>ГБУЗ КК ЕССМП</v>
      </c>
      <c r="C49" s="128">
        <f>'[1]План 2025'!$BI44</f>
        <v>0</v>
      </c>
      <c r="D49" s="44">
        <f>'[1]План 2025'!$BJ44</f>
        <v>0</v>
      </c>
      <c r="E49" s="140">
        <f>'[1]План 2025'!$BQ44</f>
        <v>0</v>
      </c>
      <c r="F49" s="299">
        <f>'[1]План 2025'!$BR44</f>
        <v>0</v>
      </c>
      <c r="G49" s="12">
        <f>'[2]СВОД по МО'!$IT51</f>
        <v>0</v>
      </c>
      <c r="H49" s="12">
        <f>'[2]СВОД по МО'!$IZ51</f>
        <v>0</v>
      </c>
      <c r="I49" s="12"/>
      <c r="J49" s="12"/>
      <c r="K49" s="128">
        <f>'[1]План 2025'!$BI44</f>
        <v>0</v>
      </c>
      <c r="L49" s="44">
        <f>'[1]План 2025'!$BJ44</f>
        <v>0</v>
      </c>
      <c r="M49" s="140">
        <f>'[1]План 2025'!$BQ44</f>
        <v>0</v>
      </c>
      <c r="N49" s="299">
        <f>'[1]План 2025'!$BR44</f>
        <v>0</v>
      </c>
      <c r="O49" s="52">
        <f t="shared" si="5"/>
        <v>0</v>
      </c>
      <c r="P49" s="52">
        <f t="shared" si="6"/>
        <v>0</v>
      </c>
      <c r="Q49" s="52">
        <f t="shared" si="4"/>
        <v>0</v>
      </c>
      <c r="R49" s="52">
        <f t="shared" si="3"/>
        <v>0</v>
      </c>
      <c r="S49" s="5"/>
      <c r="T49" s="67"/>
      <c r="U49" s="67"/>
      <c r="V49" s="67"/>
      <c r="W49" s="5"/>
      <c r="X49" s="67"/>
      <c r="Y49" s="67"/>
      <c r="Z49" s="67"/>
      <c r="AA49" s="5"/>
      <c r="AB49" s="14"/>
      <c r="AC49" s="15"/>
      <c r="AD49" s="54"/>
      <c r="AE49" s="54"/>
      <c r="AF49" s="35"/>
    </row>
    <row r="50" spans="1:32" x14ac:dyDescent="0.25">
      <c r="A50" s="148">
        <f>'Скорая медицинская помощь'!A50</f>
        <v>37</v>
      </c>
      <c r="B50" s="379" t="str">
        <f>'Скорая медицинская помощь'!C50</f>
        <v>ГБУЗКК "П-КГССМП"</v>
      </c>
      <c r="C50" s="128">
        <f>'[1]План 2025'!$BI45</f>
        <v>0</v>
      </c>
      <c r="D50" s="44">
        <f>'[1]План 2025'!$BJ45</f>
        <v>0</v>
      </c>
      <c r="E50" s="140">
        <f>'[1]План 2025'!$BQ45</f>
        <v>0</v>
      </c>
      <c r="F50" s="299">
        <f>'[1]План 2025'!$BR45</f>
        <v>0</v>
      </c>
      <c r="G50" s="12">
        <f>'[2]СВОД по МО'!$IT52</f>
        <v>0</v>
      </c>
      <c r="H50" s="12">
        <f>'[2]СВОД по МО'!$IZ52</f>
        <v>0</v>
      </c>
      <c r="I50" s="12"/>
      <c r="J50" s="12"/>
      <c r="K50" s="128">
        <f>'[1]План 2025'!$BI45</f>
        <v>0</v>
      </c>
      <c r="L50" s="44">
        <f>'[1]План 2025'!$BJ45</f>
        <v>0</v>
      </c>
      <c r="M50" s="140">
        <f>'[1]План 2025'!$BQ45</f>
        <v>0</v>
      </c>
      <c r="N50" s="299">
        <f>'[1]План 2025'!$BR45</f>
        <v>0</v>
      </c>
      <c r="O50" s="52">
        <f t="shared" si="5"/>
        <v>0</v>
      </c>
      <c r="P50" s="52">
        <f t="shared" si="6"/>
        <v>0</v>
      </c>
      <c r="Q50" s="52">
        <f t="shared" si="4"/>
        <v>0</v>
      </c>
      <c r="R50" s="52">
        <f t="shared" si="3"/>
        <v>0</v>
      </c>
      <c r="S50" s="5"/>
      <c r="T50" s="67"/>
      <c r="U50" s="67"/>
      <c r="V50" s="67"/>
      <c r="W50" s="5"/>
      <c r="X50" s="67"/>
      <c r="Y50" s="67"/>
      <c r="Z50" s="67"/>
      <c r="AA50" s="5"/>
      <c r="AB50" s="14"/>
      <c r="AC50" s="15"/>
      <c r="AD50" s="54"/>
      <c r="AE50" s="54"/>
      <c r="AF50" s="35"/>
    </row>
    <row r="51" spans="1:32" x14ac:dyDescent="0.25">
      <c r="A51" s="148">
        <f>'Скорая медицинская помощь'!A51</f>
        <v>38</v>
      </c>
      <c r="B51" s="379" t="str">
        <f>'Скорая медицинская помощь'!C51</f>
        <v>ООО "КНК"</v>
      </c>
      <c r="C51" s="128">
        <f>'[1]План 2025'!$BI46</f>
        <v>136</v>
      </c>
      <c r="D51" s="44">
        <f>'[1]План 2025'!$BJ46</f>
        <v>19037.95</v>
      </c>
      <c r="E51" s="140">
        <f>'[1]План 2025'!$BQ46</f>
        <v>0</v>
      </c>
      <c r="F51" s="299">
        <f>'[1]План 2025'!$BR46</f>
        <v>0</v>
      </c>
      <c r="G51" s="12">
        <f>'[2]СВОД по МО'!$IT53</f>
        <v>39</v>
      </c>
      <c r="H51" s="12">
        <f>'[2]СВОД по МО'!$IZ53</f>
        <v>5340.3210900000004</v>
      </c>
      <c r="I51" s="12"/>
      <c r="J51" s="12"/>
      <c r="K51" s="128">
        <f>'[1]План 2025'!$BI46</f>
        <v>136</v>
      </c>
      <c r="L51" s="44">
        <f>'[1]План 2025'!$BJ46</f>
        <v>19037.95</v>
      </c>
      <c r="M51" s="140">
        <f>'[1]План 2025'!$BQ46</f>
        <v>0</v>
      </c>
      <c r="N51" s="299">
        <f>'[1]План 2025'!$BR46</f>
        <v>0</v>
      </c>
      <c r="O51" s="52">
        <f t="shared" si="5"/>
        <v>0</v>
      </c>
      <c r="P51" s="52">
        <f t="shared" si="6"/>
        <v>0</v>
      </c>
      <c r="Q51" s="52">
        <f t="shared" si="4"/>
        <v>0</v>
      </c>
      <c r="R51" s="52">
        <f t="shared" si="3"/>
        <v>0</v>
      </c>
      <c r="S51" s="5"/>
      <c r="T51" s="67"/>
      <c r="U51" s="67"/>
      <c r="V51" s="67"/>
      <c r="W51" s="5"/>
      <c r="X51" s="67"/>
      <c r="Y51" s="67"/>
      <c r="Z51" s="67"/>
      <c r="AA51" s="5"/>
      <c r="AB51" s="14"/>
      <c r="AC51" s="15"/>
      <c r="AD51" s="54"/>
      <c r="AE51" s="54"/>
      <c r="AF51" s="35"/>
    </row>
    <row r="52" spans="1:32" x14ac:dyDescent="0.25">
      <c r="A52" s="148">
        <f>'Скорая медицинская помощь'!A52</f>
        <v>39</v>
      </c>
      <c r="B52" s="379" t="str">
        <f>'Скорая медицинская помощь'!C52</f>
        <v>ООО РЦ "ОРМЕДИУМ"</v>
      </c>
      <c r="C52" s="128">
        <f>'[1]План 2025'!$BI47</f>
        <v>774</v>
      </c>
      <c r="D52" s="44">
        <f>'[1]План 2025'!$BJ47</f>
        <v>74665.759999999995</v>
      </c>
      <c r="E52" s="140">
        <f>'[1]План 2025'!$BQ47</f>
        <v>724</v>
      </c>
      <c r="F52" s="299">
        <f>'[1]План 2025'!$BR47</f>
        <v>67508.039999999994</v>
      </c>
      <c r="G52" s="12">
        <f>'[2]СВОД по МО'!$IT54</f>
        <v>262</v>
      </c>
      <c r="H52" s="12">
        <f>'[2]СВОД по МО'!$IZ54</f>
        <v>23919.263250000004</v>
      </c>
      <c r="I52" s="12">
        <f>'[2]410058'!$IH$32</f>
        <v>251</v>
      </c>
      <c r="J52" s="12">
        <f>'[2]410058'!$IN$32</f>
        <v>22405.304400000001</v>
      </c>
      <c r="K52" s="128">
        <f>'[1]План 2025'!$BI47</f>
        <v>774</v>
      </c>
      <c r="L52" s="44">
        <f>'[1]План 2025'!$BJ47</f>
        <v>74665.759999999995</v>
      </c>
      <c r="M52" s="140">
        <f>'[1]План 2025'!$BQ47</f>
        <v>724</v>
      </c>
      <c r="N52" s="299">
        <f>'[1]План 2025'!$BR47</f>
        <v>67508.039999999994</v>
      </c>
      <c r="O52" s="52">
        <f t="shared" si="5"/>
        <v>0</v>
      </c>
      <c r="P52" s="52">
        <f t="shared" si="6"/>
        <v>0</v>
      </c>
      <c r="Q52" s="52">
        <f t="shared" si="4"/>
        <v>0</v>
      </c>
      <c r="R52" s="52">
        <f t="shared" si="3"/>
        <v>0</v>
      </c>
      <c r="S52" s="5"/>
      <c r="T52" s="67"/>
      <c r="U52" s="67"/>
      <c r="V52" s="67"/>
      <c r="W52" s="5"/>
      <c r="X52" s="67"/>
      <c r="Y52" s="67"/>
      <c r="Z52" s="67"/>
      <c r="AA52" s="5"/>
      <c r="AB52" s="14"/>
      <c r="AC52" s="15"/>
      <c r="AD52" s="54"/>
      <c r="AE52" s="54"/>
      <c r="AF52" s="35"/>
    </row>
    <row r="53" spans="1:32" x14ac:dyDescent="0.25">
      <c r="A53" s="148">
        <f>'Скорая медицинская помощь'!A53</f>
        <v>40</v>
      </c>
      <c r="B53" s="381" t="str">
        <f>'Скорая медицинская помощь'!C53</f>
        <v>ООО "ЭКО ЦЕНТР" (г. Москва)</v>
      </c>
      <c r="C53" s="128">
        <f>'[1]План 2025'!$BI48</f>
        <v>17</v>
      </c>
      <c r="D53" s="44">
        <f>'[1]План 2025'!$BJ48</f>
        <v>2357.08</v>
      </c>
      <c r="E53" s="140">
        <f>'[1]План 2025'!$BQ48</f>
        <v>0</v>
      </c>
      <c r="F53" s="299">
        <f>'[1]План 2025'!$BR48</f>
        <v>0</v>
      </c>
      <c r="G53" s="12">
        <f>'[2]СВОД по МО'!$IT55</f>
        <v>2</v>
      </c>
      <c r="H53" s="12">
        <f>'[2]СВОД по МО'!$IZ55</f>
        <v>138.86073999999999</v>
      </c>
      <c r="I53" s="12"/>
      <c r="J53" s="12"/>
      <c r="K53" s="128">
        <f>'[1]План 2025'!$BI48</f>
        <v>17</v>
      </c>
      <c r="L53" s="44">
        <f>'[1]План 2025'!$BJ48</f>
        <v>2357.08</v>
      </c>
      <c r="M53" s="140">
        <f>'[1]План 2025'!$BQ48</f>
        <v>0</v>
      </c>
      <c r="N53" s="299">
        <f>'[1]План 2025'!$BR48</f>
        <v>0</v>
      </c>
      <c r="O53" s="52">
        <f t="shared" si="5"/>
        <v>0</v>
      </c>
      <c r="P53" s="52">
        <f t="shared" si="6"/>
        <v>0</v>
      </c>
      <c r="Q53" s="52">
        <f t="shared" si="4"/>
        <v>0</v>
      </c>
      <c r="R53" s="52">
        <f t="shared" si="3"/>
        <v>0</v>
      </c>
      <c r="S53" s="5"/>
      <c r="T53" s="67"/>
      <c r="U53" s="67"/>
      <c r="V53" s="67"/>
      <c r="W53" s="5"/>
      <c r="X53" s="67"/>
      <c r="Y53" s="67"/>
      <c r="Z53" s="67"/>
      <c r="AA53" s="5"/>
      <c r="AB53" s="14"/>
      <c r="AC53" s="15"/>
      <c r="AD53" s="54"/>
      <c r="AE53" s="54"/>
      <c r="AF53" s="35"/>
    </row>
    <row r="54" spans="1:32" x14ac:dyDescent="0.25">
      <c r="A54" s="148">
        <f>'Скорая медицинская помощь'!A54</f>
        <v>41</v>
      </c>
      <c r="B54" s="381" t="str">
        <f>'Скорая медицинская помощь'!C54</f>
        <v>ГБУЗ КК ЦОЗМП</v>
      </c>
      <c r="C54" s="128">
        <f>'[1]План 2025'!$BI49</f>
        <v>709</v>
      </c>
      <c r="D54" s="44">
        <f>'[1]План 2025'!$BJ49</f>
        <v>49814.07</v>
      </c>
      <c r="E54" s="140">
        <f>'[1]План 2025'!$BQ49</f>
        <v>0</v>
      </c>
      <c r="F54" s="299">
        <f>'[1]План 2025'!$BR49</f>
        <v>0</v>
      </c>
      <c r="G54" s="12">
        <f>'[2]СВОД по МО'!$IT56</f>
        <v>271</v>
      </c>
      <c r="H54" s="12">
        <f>'[2]СВОД по МО'!$IZ56</f>
        <v>16208.552739999999</v>
      </c>
      <c r="I54" s="12"/>
      <c r="J54" s="12"/>
      <c r="K54" s="128">
        <f>'[1]План 2025'!$BI49</f>
        <v>709</v>
      </c>
      <c r="L54" s="44">
        <f>'[1]План 2025'!$BJ49</f>
        <v>49814.07</v>
      </c>
      <c r="M54" s="140">
        <f>'[1]План 2025'!$BQ49</f>
        <v>0</v>
      </c>
      <c r="N54" s="299">
        <f>'[1]План 2025'!$BR49</f>
        <v>0</v>
      </c>
      <c r="O54" s="52">
        <f t="shared" si="5"/>
        <v>0</v>
      </c>
      <c r="P54" s="52">
        <f t="shared" si="6"/>
        <v>0</v>
      </c>
      <c r="Q54" s="52">
        <f t="shared" si="4"/>
        <v>0</v>
      </c>
      <c r="R54" s="52">
        <f t="shared" si="3"/>
        <v>0</v>
      </c>
      <c r="S54" s="5"/>
      <c r="T54" s="67"/>
      <c r="U54" s="5"/>
      <c r="V54" s="67"/>
      <c r="W54" s="321"/>
      <c r="X54" s="67"/>
      <c r="Y54" s="67"/>
      <c r="Z54" s="67"/>
      <c r="AA54" s="5"/>
      <c r="AB54" s="14"/>
      <c r="AC54" s="15"/>
      <c r="AD54" s="54"/>
      <c r="AE54" s="54"/>
      <c r="AF54" s="35"/>
    </row>
    <row r="55" spans="1:32" x14ac:dyDescent="0.25">
      <c r="A55" s="148">
        <f>'Скорая медицинская помощь'!A55</f>
        <v>42</v>
      </c>
      <c r="B55" s="381" t="str">
        <f>'Скорая медицинская помощь'!C55</f>
        <v>ООО "ИМПУЛЬС"</v>
      </c>
      <c r="C55" s="128">
        <f>'[1]План 2025'!$BI50</f>
        <v>0</v>
      </c>
      <c r="D55" s="44">
        <f>'[1]План 2025'!$BJ50</f>
        <v>0</v>
      </c>
      <c r="E55" s="140">
        <f>'[1]План 2025'!$BQ50</f>
        <v>0</v>
      </c>
      <c r="F55" s="299">
        <f>'[1]План 2025'!$BR50</f>
        <v>0</v>
      </c>
      <c r="G55" s="12">
        <f>'[2]СВОД по МО'!$IT57</f>
        <v>0</v>
      </c>
      <c r="H55" s="12">
        <f>'[2]СВОД по МО'!$IZ57</f>
        <v>0</v>
      </c>
      <c r="I55" s="12"/>
      <c r="J55" s="12"/>
      <c r="K55" s="128">
        <f>'[1]План 2025'!$BI50</f>
        <v>0</v>
      </c>
      <c r="L55" s="44">
        <f>'[1]План 2025'!$BJ50</f>
        <v>0</v>
      </c>
      <c r="M55" s="140">
        <f>'[1]План 2025'!$BQ50</f>
        <v>0</v>
      </c>
      <c r="N55" s="299">
        <f>'[1]План 2025'!$BR50</f>
        <v>0</v>
      </c>
      <c r="O55" s="52">
        <f t="shared" si="5"/>
        <v>0</v>
      </c>
      <c r="P55" s="52">
        <f t="shared" si="6"/>
        <v>0</v>
      </c>
      <c r="Q55" s="52">
        <f t="shared" si="4"/>
        <v>0</v>
      </c>
      <c r="R55" s="52">
        <f t="shared" si="3"/>
        <v>0</v>
      </c>
      <c r="S55" s="5"/>
      <c r="T55" s="67"/>
      <c r="U55" s="67"/>
      <c r="V55" s="67"/>
      <c r="W55" s="5"/>
      <c r="X55" s="322"/>
      <c r="Y55" s="67"/>
      <c r="Z55" s="67"/>
      <c r="AA55" s="5"/>
      <c r="AB55" s="157"/>
      <c r="AC55" s="15"/>
      <c r="AD55" s="54"/>
      <c r="AE55" s="54"/>
      <c r="AF55" s="35"/>
    </row>
    <row r="56" spans="1:32" x14ac:dyDescent="0.25">
      <c r="A56" s="148">
        <f>'Скорая медицинская помощь'!A56</f>
        <v>43</v>
      </c>
      <c r="B56" s="381" t="str">
        <f>'Скорая медицинская помощь'!C56</f>
        <v>ООО ДЦ "ЖЕМЧУЖИНА КАМЧАТКИ"</v>
      </c>
      <c r="C56" s="128">
        <f>'[1]План 2025'!$BI51</f>
        <v>200</v>
      </c>
      <c r="D56" s="44">
        <f>'[1]План 2025'!$BJ51</f>
        <v>20560.010000000002</v>
      </c>
      <c r="E56" s="140">
        <f>'[1]План 2025'!$BQ51</f>
        <v>200</v>
      </c>
      <c r="F56" s="299">
        <f>'[1]План 2025'!$BR51</f>
        <v>20560.010000000002</v>
      </c>
      <c r="G56" s="12">
        <f>'[2]СВОД по МО'!$IT58</f>
        <v>82</v>
      </c>
      <c r="H56" s="12">
        <f>'[2]СВОД по МО'!$IZ58</f>
        <v>8082.1614</v>
      </c>
      <c r="I56" s="12">
        <f>'[2]410071'!$IH$32</f>
        <v>82</v>
      </c>
      <c r="J56" s="12">
        <f>'[2]410071'!$IN$32</f>
        <v>8082.1614</v>
      </c>
      <c r="K56" s="128">
        <f>'[1]План 2025'!$BI51</f>
        <v>200</v>
      </c>
      <c r="L56" s="44">
        <f>'[1]План 2025'!$BJ51</f>
        <v>20560.010000000002</v>
      </c>
      <c r="M56" s="140">
        <f>'[1]План 2025'!$BQ51</f>
        <v>200</v>
      </c>
      <c r="N56" s="299">
        <f>'[1]План 2025'!$BR51</f>
        <v>20560.010000000002</v>
      </c>
      <c r="O56" s="52">
        <f t="shared" si="5"/>
        <v>0</v>
      </c>
      <c r="P56" s="52">
        <f t="shared" si="6"/>
        <v>0</v>
      </c>
      <c r="Q56" s="52">
        <f t="shared" si="4"/>
        <v>0</v>
      </c>
      <c r="R56" s="52">
        <f t="shared" si="3"/>
        <v>0</v>
      </c>
      <c r="S56" s="5"/>
      <c r="T56" s="67"/>
      <c r="U56" s="67"/>
      <c r="V56" s="67"/>
      <c r="W56" s="5"/>
      <c r="X56" s="67"/>
      <c r="Y56" s="67"/>
      <c r="Z56" s="67"/>
      <c r="AA56" s="5"/>
      <c r="AB56" s="14"/>
      <c r="AC56" s="15"/>
      <c r="AD56" s="54"/>
      <c r="AE56" s="54"/>
      <c r="AF56" s="35"/>
    </row>
    <row r="57" spans="1:32" x14ac:dyDescent="0.25">
      <c r="A57" s="148">
        <f>'Скорая медицинская помощь'!A57</f>
        <v>44</v>
      </c>
      <c r="B57" s="381" t="str">
        <f>'Скорая медицинская помощь'!C57</f>
        <v>ГБУЗ ЦЕНТР СПИД</v>
      </c>
      <c r="C57" s="128">
        <f>'[1]План 2025'!$BI52</f>
        <v>396</v>
      </c>
      <c r="D57" s="44">
        <f>'[1]План 2025'!$BJ52</f>
        <v>71704.62</v>
      </c>
      <c r="E57" s="140">
        <f>'[1]План 2025'!$BQ52</f>
        <v>0</v>
      </c>
      <c r="F57" s="299">
        <f>'[1]План 2025'!$BR52</f>
        <v>0</v>
      </c>
      <c r="G57" s="12">
        <f>'[2]СВОД по МО'!$IT59</f>
        <v>130</v>
      </c>
      <c r="H57" s="12">
        <f>'[2]СВОД по МО'!$IZ59</f>
        <v>15087.990540000001</v>
      </c>
      <c r="I57" s="12"/>
      <c r="J57" s="12"/>
      <c r="K57" s="128">
        <f>'[1]План 2025'!$BI52</f>
        <v>396</v>
      </c>
      <c r="L57" s="44">
        <f>'[1]План 2025'!$BJ52</f>
        <v>71704.62</v>
      </c>
      <c r="M57" s="140">
        <f>'[1]План 2025'!$BQ52</f>
        <v>0</v>
      </c>
      <c r="N57" s="299">
        <f>'[1]План 2025'!$BR52</f>
        <v>0</v>
      </c>
      <c r="O57" s="52">
        <f t="shared" si="5"/>
        <v>0</v>
      </c>
      <c r="P57" s="52">
        <f t="shared" si="6"/>
        <v>0</v>
      </c>
      <c r="Q57" s="52">
        <f t="shared" si="4"/>
        <v>0</v>
      </c>
      <c r="R57" s="52">
        <f t="shared" si="3"/>
        <v>0</v>
      </c>
      <c r="S57" s="5"/>
      <c r="T57" s="67"/>
      <c r="U57" s="67"/>
      <c r="V57" s="67"/>
      <c r="W57" s="5"/>
      <c r="X57" s="67"/>
      <c r="Y57" s="67"/>
      <c r="Z57" s="67"/>
      <c r="AA57" s="5"/>
      <c r="AB57" s="14"/>
      <c r="AC57" s="15"/>
      <c r="AD57" s="54"/>
      <c r="AE57" s="54"/>
      <c r="AF57" s="35"/>
    </row>
    <row r="58" spans="1:32" x14ac:dyDescent="0.25">
      <c r="A58" s="148">
        <f>'Скорая медицинская помощь'!A58</f>
        <v>45</v>
      </c>
      <c r="B58" s="381" t="str">
        <f>'Скорая медицинская помощь'!C58</f>
        <v>ГБУЗ ККПТД</v>
      </c>
      <c r="C58" s="128">
        <f>'[1]План 2025'!$BI53</f>
        <v>0</v>
      </c>
      <c r="D58" s="44">
        <f>'[1]План 2025'!$BJ53</f>
        <v>0</v>
      </c>
      <c r="E58" s="140">
        <f>'[1]План 2025'!$BQ53</f>
        <v>0</v>
      </c>
      <c r="F58" s="299">
        <f>'[1]План 2025'!$BR53</f>
        <v>0</v>
      </c>
      <c r="G58" s="12">
        <f>'[2]СВОД по МО'!$IT60</f>
        <v>0</v>
      </c>
      <c r="H58" s="12">
        <f>'[2]СВОД по МО'!$IZ60</f>
        <v>0</v>
      </c>
      <c r="I58" s="12"/>
      <c r="J58" s="12"/>
      <c r="K58" s="128">
        <f>'[1]План 2025'!$BI53</f>
        <v>0</v>
      </c>
      <c r="L58" s="44">
        <f>'[1]План 2025'!$BJ53</f>
        <v>0</v>
      </c>
      <c r="M58" s="140">
        <f>'[1]План 2025'!$BQ53</f>
        <v>0</v>
      </c>
      <c r="N58" s="299">
        <f>'[1]План 2025'!$BR53</f>
        <v>0</v>
      </c>
      <c r="O58" s="52">
        <f t="shared" si="5"/>
        <v>0</v>
      </c>
      <c r="P58" s="52">
        <f t="shared" si="6"/>
        <v>0</v>
      </c>
      <c r="Q58" s="52">
        <f t="shared" si="4"/>
        <v>0</v>
      </c>
      <c r="R58" s="52">
        <f t="shared" si="3"/>
        <v>0</v>
      </c>
      <c r="S58" s="5"/>
      <c r="T58" s="67"/>
      <c r="U58" s="67"/>
      <c r="V58" s="67"/>
      <c r="W58" s="5"/>
      <c r="X58" s="67"/>
      <c r="Y58" s="67"/>
      <c r="Z58" s="67"/>
      <c r="AA58" s="5"/>
      <c r="AB58" s="14"/>
      <c r="AC58" s="15"/>
      <c r="AD58" s="54"/>
      <c r="AE58" s="54"/>
    </row>
    <row r="59" spans="1:32" hidden="1" x14ac:dyDescent="0.25">
      <c r="A59" s="148">
        <f>'Скорая медицинская помощь'!A59</f>
        <v>0</v>
      </c>
      <c r="B59" s="382" t="str">
        <f>'Скорая медицинская помощь'!C59</f>
        <v>АО "МЕДИЦИНА"  (г. Москва)</v>
      </c>
      <c r="C59" s="128">
        <f>'[1]План 2025'!$BI54</f>
        <v>0</v>
      </c>
      <c r="D59" s="44">
        <f>'[1]План 2025'!$BJ54</f>
        <v>0</v>
      </c>
      <c r="E59" s="140">
        <f>'[1]План 2025'!$BQ54</f>
        <v>0</v>
      </c>
      <c r="F59" s="299">
        <f>'[1]План 2025'!$BR54</f>
        <v>0</v>
      </c>
      <c r="G59" s="12"/>
      <c r="H59" s="12"/>
      <c r="I59" s="12"/>
      <c r="J59" s="12"/>
      <c r="K59" s="128">
        <f>'[1]План 2025'!$BI54</f>
        <v>0</v>
      </c>
      <c r="L59" s="44">
        <f>'[1]План 2025'!$BJ54</f>
        <v>0</v>
      </c>
      <c r="M59" s="140">
        <f>'[1]План 2025'!$BQ54</f>
        <v>0</v>
      </c>
      <c r="N59" s="299">
        <f>'[1]План 2025'!$BR54</f>
        <v>0</v>
      </c>
      <c r="O59" s="52">
        <f t="shared" si="5"/>
        <v>0</v>
      </c>
      <c r="P59" s="52">
        <f t="shared" si="6"/>
        <v>0</v>
      </c>
      <c r="Q59" s="52">
        <f t="shared" si="4"/>
        <v>0</v>
      </c>
      <c r="R59" s="52">
        <f t="shared" si="3"/>
        <v>0</v>
      </c>
      <c r="S59" s="5"/>
      <c r="T59" s="67"/>
      <c r="U59" s="67"/>
      <c r="V59" s="67"/>
      <c r="W59" s="5"/>
      <c r="X59" s="67"/>
      <c r="Y59" s="67"/>
      <c r="Z59" s="67"/>
      <c r="AA59" s="5"/>
      <c r="AB59" s="14"/>
      <c r="AC59" s="15"/>
      <c r="AD59" s="54"/>
      <c r="AE59" s="54"/>
    </row>
    <row r="60" spans="1:32" x14ac:dyDescent="0.25">
      <c r="A60" s="148">
        <f>'Скорая медицинская помощь'!A60</f>
        <v>46</v>
      </c>
      <c r="B60" s="381" t="str">
        <f>'Скорая медицинская помощь'!C60</f>
        <v>ООО "ВИТАЛАБ" (г. Курск)</v>
      </c>
      <c r="C60" s="128">
        <f>'[1]План 2025'!$BI55</f>
        <v>0</v>
      </c>
      <c r="D60" s="44">
        <f>'[1]План 2025'!$BJ55</f>
        <v>0</v>
      </c>
      <c r="E60" s="140">
        <f>'[1]План 2025'!$BQ55</f>
        <v>0</v>
      </c>
      <c r="F60" s="299">
        <f>'[1]План 2025'!$BR55</f>
        <v>0</v>
      </c>
      <c r="G60" s="12">
        <f>'[2]СВОД по МО'!$IT62</f>
        <v>0</v>
      </c>
      <c r="H60" s="12">
        <f>'[2]СВОД по МО'!$IZ62</f>
        <v>0</v>
      </c>
      <c r="I60" s="12"/>
      <c r="J60" s="12"/>
      <c r="K60" s="128">
        <f>'[1]План 2025'!$BI55</f>
        <v>0</v>
      </c>
      <c r="L60" s="44">
        <f>'[1]План 2025'!$BJ55</f>
        <v>0</v>
      </c>
      <c r="M60" s="140">
        <f>'[1]План 2025'!$BQ55</f>
        <v>0</v>
      </c>
      <c r="N60" s="299">
        <f>'[1]План 2025'!$BR55</f>
        <v>0</v>
      </c>
      <c r="O60" s="52">
        <f t="shared" si="5"/>
        <v>0</v>
      </c>
      <c r="P60" s="52">
        <f t="shared" si="6"/>
        <v>0</v>
      </c>
      <c r="Q60" s="52">
        <f t="shared" si="4"/>
        <v>0</v>
      </c>
      <c r="R60" s="52">
        <f t="shared" si="3"/>
        <v>0</v>
      </c>
      <c r="S60" s="5"/>
      <c r="T60" s="67"/>
      <c r="U60" s="67"/>
      <c r="V60" s="67"/>
      <c r="W60" s="5"/>
      <c r="X60" s="67"/>
      <c r="Y60" s="67"/>
      <c r="Z60" s="67"/>
      <c r="AA60" s="5"/>
      <c r="AB60" s="14"/>
      <c r="AD60" s="54"/>
      <c r="AE60" s="54"/>
    </row>
    <row r="61" spans="1:32" ht="27.6" x14ac:dyDescent="0.25">
      <c r="A61" s="148">
        <f>'Скорая медицинская помощь'!A61</f>
        <v>47</v>
      </c>
      <c r="B61" s="381" t="str">
        <f>'Скорая медицинская помощь'!C61</f>
        <v>КАМЧАТСКИЙ ФИЛИАЛ АНО «МЕДИЦИНСКИЙ ЦЕНТР «ЖИЗНЬ»</v>
      </c>
      <c r="C61" s="128">
        <f>'[1]План 2025'!$BI56</f>
        <v>720</v>
      </c>
      <c r="D61" s="44">
        <f>'[1]План 2025'!$BJ56</f>
        <v>177310.22</v>
      </c>
      <c r="E61" s="140">
        <f>'[1]План 2025'!$BQ56</f>
        <v>0</v>
      </c>
      <c r="F61" s="299">
        <f>'[1]План 2025'!$BR56</f>
        <v>0</v>
      </c>
      <c r="G61" s="12">
        <f>'[2]СВОД по МО'!$IT63</f>
        <v>203</v>
      </c>
      <c r="H61" s="12">
        <f>'[2]СВОД по МО'!$IZ63</f>
        <v>45923.736519999999</v>
      </c>
      <c r="I61" s="12"/>
      <c r="J61" s="12"/>
      <c r="K61" s="128">
        <f>'[1]План 2025'!$BI56</f>
        <v>720</v>
      </c>
      <c r="L61" s="44">
        <f>'[1]План 2025'!$BJ56</f>
        <v>177310.22</v>
      </c>
      <c r="M61" s="140">
        <f>'[1]План 2025'!$BQ56</f>
        <v>0</v>
      </c>
      <c r="N61" s="299">
        <f>'[1]План 2025'!$BR56</f>
        <v>0</v>
      </c>
      <c r="O61" s="52">
        <f t="shared" si="5"/>
        <v>0</v>
      </c>
      <c r="P61" s="52">
        <f t="shared" si="6"/>
        <v>0</v>
      </c>
      <c r="Q61" s="52">
        <f t="shared" si="4"/>
        <v>0</v>
      </c>
      <c r="R61" s="52">
        <f t="shared" si="3"/>
        <v>0</v>
      </c>
      <c r="S61" s="5"/>
      <c r="T61" s="67"/>
      <c r="U61" s="67"/>
      <c r="V61" s="67"/>
      <c r="W61" s="5"/>
      <c r="X61" s="67"/>
      <c r="Y61" s="67"/>
      <c r="Z61" s="67"/>
      <c r="AA61" s="5"/>
      <c r="AB61" s="14"/>
      <c r="AD61" s="54"/>
      <c r="AE61" s="54"/>
    </row>
    <row r="62" spans="1:32" hidden="1" x14ac:dyDescent="0.25">
      <c r="A62" s="148">
        <f>'Скорая медицинская помощь'!A62</f>
        <v>0</v>
      </c>
      <c r="B62" s="382" t="str">
        <f>'Скорая медицинская помощь'!C62</f>
        <v>КГБУЗ ДККБ (г.Хабаровск)</v>
      </c>
      <c r="C62" s="128">
        <f>'[1]План 2025'!$BI57</f>
        <v>0</v>
      </c>
      <c r="D62" s="44">
        <f>'[1]План 2025'!$BJ57</f>
        <v>0</v>
      </c>
      <c r="E62" s="140">
        <f>'[1]План 2025'!$BQ57</f>
        <v>0</v>
      </c>
      <c r="F62" s="299">
        <f>'[1]План 2025'!$BR57</f>
        <v>0</v>
      </c>
      <c r="G62" s="12"/>
      <c r="H62" s="12"/>
      <c r="I62" s="12"/>
      <c r="J62" s="12"/>
      <c r="K62" s="128">
        <f>'[1]План 2025'!$BI57</f>
        <v>0</v>
      </c>
      <c r="L62" s="44">
        <f>'[1]План 2025'!$BJ57</f>
        <v>0</v>
      </c>
      <c r="M62" s="140">
        <f>'[1]План 2025'!$BQ57</f>
        <v>0</v>
      </c>
      <c r="N62" s="299">
        <f>'[1]План 2025'!$BR57</f>
        <v>0</v>
      </c>
      <c r="O62" s="52">
        <f t="shared" si="5"/>
        <v>0</v>
      </c>
      <c r="P62" s="52">
        <f t="shared" si="6"/>
        <v>0</v>
      </c>
      <c r="Q62" s="52">
        <f t="shared" si="4"/>
        <v>0</v>
      </c>
      <c r="R62" s="52">
        <f t="shared" si="3"/>
        <v>0</v>
      </c>
      <c r="S62" s="5"/>
      <c r="T62" s="67"/>
      <c r="U62" s="67"/>
      <c r="V62" s="67"/>
      <c r="W62" s="5"/>
      <c r="X62" s="67"/>
      <c r="Y62" s="67"/>
      <c r="Z62" s="67"/>
      <c r="AA62" s="5"/>
      <c r="AB62" s="14"/>
      <c r="AD62" s="54"/>
      <c r="AE62" s="54"/>
    </row>
    <row r="63" spans="1:32" x14ac:dyDescent="0.25">
      <c r="A63" s="148">
        <f>'Скорая медицинская помощь'!A63</f>
        <v>48</v>
      </c>
      <c r="B63" s="381" t="str">
        <f>'Скорая медицинская помощь'!C63</f>
        <v>ООО "ЦИЭР "ЭМБРИЛАЙФ" (г. С-Петербург)</v>
      </c>
      <c r="C63" s="128">
        <f>'[1]План 2025'!$BI58</f>
        <v>20</v>
      </c>
      <c r="D63" s="44">
        <f>'[1]План 2025'!$BJ58</f>
        <v>2530.8999999999996</v>
      </c>
      <c r="E63" s="140">
        <f>'[1]План 2025'!$BQ58</f>
        <v>0</v>
      </c>
      <c r="F63" s="299">
        <f>'[1]План 2025'!$BR58</f>
        <v>0</v>
      </c>
      <c r="G63" s="12">
        <f>'[2]СВОД по МО'!$IT64</f>
        <v>8</v>
      </c>
      <c r="H63" s="12">
        <f>'[2]СВОД по МО'!$IZ64</f>
        <v>899.40100000000007</v>
      </c>
      <c r="I63" s="12"/>
      <c r="J63" s="12"/>
      <c r="K63" s="128">
        <f>'[1]План 2025'!$BI58</f>
        <v>20</v>
      </c>
      <c r="L63" s="44">
        <f>'[1]План 2025'!$BJ58</f>
        <v>2530.8999999999996</v>
      </c>
      <c r="M63" s="140">
        <f>'[1]План 2025'!$BQ58</f>
        <v>0</v>
      </c>
      <c r="N63" s="299">
        <f>'[1]План 2025'!$BR58</f>
        <v>0</v>
      </c>
      <c r="O63" s="52">
        <f t="shared" si="5"/>
        <v>0</v>
      </c>
      <c r="P63" s="52">
        <f t="shared" si="6"/>
        <v>0</v>
      </c>
      <c r="Q63" s="52">
        <f t="shared" si="4"/>
        <v>0</v>
      </c>
      <c r="R63" s="52">
        <f t="shared" si="3"/>
        <v>0</v>
      </c>
      <c r="S63" s="5"/>
      <c r="T63" s="67"/>
      <c r="U63" s="67"/>
      <c r="V63" s="67"/>
      <c r="W63" s="5"/>
      <c r="X63" s="67"/>
      <c r="Y63" s="67"/>
      <c r="Z63" s="67"/>
      <c r="AA63" s="5"/>
      <c r="AB63" s="14"/>
      <c r="AD63" s="54"/>
      <c r="AE63" s="54"/>
    </row>
    <row r="64" spans="1:32" ht="27.6" x14ac:dyDescent="0.25">
      <c r="A64" s="148">
        <f>'Скорая медицинская помощь'!A64</f>
        <v>49</v>
      </c>
      <c r="B64" s="381" t="str">
        <f>'Скорая медицинская помощь'!C64</f>
        <v>ФИЛИАЛ ООО «БМК» В Г. ПЕТРОПАВЛОВСК-КАМЧАТСКИЙ</v>
      </c>
      <c r="C64" s="128">
        <f>'[1]План 2025'!$BI59</f>
        <v>360</v>
      </c>
      <c r="D64" s="44">
        <f>'[1]План 2025'!$BJ59</f>
        <v>88655.11</v>
      </c>
      <c r="E64" s="140">
        <f>'[1]План 2025'!$BQ59</f>
        <v>0</v>
      </c>
      <c r="F64" s="299">
        <f>'[1]План 2025'!$BR59</f>
        <v>0</v>
      </c>
      <c r="G64" s="12">
        <f>'[2]СВОД по МО'!$IT65</f>
        <v>96</v>
      </c>
      <c r="H64" s="12">
        <f>'[2]СВОД по МО'!$IZ65</f>
        <v>23122.51498</v>
      </c>
      <c r="I64" s="12"/>
      <c r="J64" s="12"/>
      <c r="K64" s="128">
        <f>'[1]План 2025'!$BI59</f>
        <v>360</v>
      </c>
      <c r="L64" s="44">
        <f>'[1]План 2025'!$BJ59</f>
        <v>88655.11</v>
      </c>
      <c r="M64" s="140">
        <f>'[1]План 2025'!$BQ59</f>
        <v>0</v>
      </c>
      <c r="N64" s="299">
        <f>'[1]План 2025'!$BR59</f>
        <v>0</v>
      </c>
      <c r="O64" s="52">
        <f t="shared" si="5"/>
        <v>0</v>
      </c>
      <c r="P64" s="52">
        <f>L64-D64</f>
        <v>0</v>
      </c>
      <c r="Q64" s="52">
        <f t="shared" si="4"/>
        <v>0</v>
      </c>
      <c r="R64" s="52">
        <f t="shared" si="3"/>
        <v>0</v>
      </c>
      <c r="S64" s="5"/>
      <c r="T64" s="67"/>
      <c r="U64" s="67"/>
      <c r="V64" s="67"/>
      <c r="W64" s="5"/>
      <c r="X64" s="67"/>
      <c r="Y64" s="67"/>
      <c r="Z64" s="67"/>
      <c r="AA64" s="5"/>
      <c r="AB64" s="14"/>
      <c r="AD64" s="54"/>
      <c r="AE64" s="54"/>
    </row>
    <row r="65" spans="1:31" x14ac:dyDescent="0.25">
      <c r="A65" s="148">
        <f>'Скорая медицинская помощь'!A65</f>
        <v>50</v>
      </c>
      <c r="B65" s="381" t="str">
        <f>'Скорая медицинская помощь'!C65</f>
        <v>ООО "АФИНА" (г.Хабаровск)</v>
      </c>
      <c r="C65" s="128">
        <f>'[1]План 2025'!$BI60</f>
        <v>0</v>
      </c>
      <c r="D65" s="44">
        <f>'[1]План 2025'!$BJ60</f>
        <v>0</v>
      </c>
      <c r="E65" s="140">
        <f>'[1]План 2025'!$BQ60</f>
        <v>0</v>
      </c>
      <c r="F65" s="299">
        <f>'[1]План 2025'!$BR60</f>
        <v>0</v>
      </c>
      <c r="G65" s="12">
        <f>'[2]СВОД по МО'!$IT66</f>
        <v>0</v>
      </c>
      <c r="H65" s="12">
        <f>'[2]СВОД по МО'!$IZ66</f>
        <v>0</v>
      </c>
      <c r="I65" s="12"/>
      <c r="J65" s="12"/>
      <c r="K65" s="128">
        <f>'[1]План 2025'!$BI60</f>
        <v>0</v>
      </c>
      <c r="L65" s="44">
        <f>'[1]План 2025'!$BJ60</f>
        <v>0</v>
      </c>
      <c r="M65" s="140">
        <f>'[1]План 2025'!$BQ60</f>
        <v>0</v>
      </c>
      <c r="N65" s="299">
        <f>'[1]План 2025'!$BR60</f>
        <v>0</v>
      </c>
      <c r="O65" s="52">
        <f t="shared" ref="O65:O68" si="7">K65-C65</f>
        <v>0</v>
      </c>
      <c r="P65" s="52">
        <f t="shared" ref="P65:P68" si="8">L65-D65</f>
        <v>0</v>
      </c>
      <c r="Q65" s="52">
        <f t="shared" si="4"/>
        <v>0</v>
      </c>
      <c r="R65" s="52">
        <f t="shared" si="3"/>
        <v>0</v>
      </c>
      <c r="S65" s="5"/>
      <c r="T65" s="67"/>
      <c r="U65" s="67"/>
      <c r="V65" s="67"/>
      <c r="W65" s="5"/>
      <c r="X65" s="67"/>
      <c r="Y65" s="67"/>
      <c r="Z65" s="67"/>
      <c r="AA65" s="5"/>
      <c r="AB65" s="14"/>
      <c r="AD65" s="54"/>
      <c r="AE65" s="54"/>
    </row>
    <row r="66" spans="1:31" ht="27.6" x14ac:dyDescent="0.25">
      <c r="A66" s="148">
        <f>'Скорая медицинская помощь'!A66</f>
        <v>51</v>
      </c>
      <c r="B66" s="381" t="str">
        <f>'Скорая медицинская помощь'!C66</f>
        <v>КГАУ СЗ "МНОГОПРОФИЛЬНЫЙ ЦЕНТР РЕАБИЛИТАЦИИ"; КГАУ СЗ "МЦР"</v>
      </c>
      <c r="C66" s="128">
        <f>'[1]План 2025'!$BI61</f>
        <v>0</v>
      </c>
      <c r="D66" s="44">
        <f>'[1]План 2025'!$BJ61</f>
        <v>0</v>
      </c>
      <c r="E66" s="140">
        <f>'[1]План 2025'!$BQ61</f>
        <v>0</v>
      </c>
      <c r="F66" s="299">
        <f>'[1]План 2025'!$BR61</f>
        <v>0</v>
      </c>
      <c r="G66" s="12">
        <f>'[2]СВОД по МО'!$IT67</f>
        <v>0</v>
      </c>
      <c r="H66" s="12">
        <f>'[2]СВОД по МО'!$IZ67</f>
        <v>0</v>
      </c>
      <c r="I66" s="12"/>
      <c r="J66" s="12"/>
      <c r="K66" s="128">
        <f>'[1]План 2025'!$BI61</f>
        <v>0</v>
      </c>
      <c r="L66" s="44">
        <f>'[1]План 2025'!$BJ61</f>
        <v>0</v>
      </c>
      <c r="M66" s="140">
        <f>'[1]План 2025'!$BQ61</f>
        <v>0</v>
      </c>
      <c r="N66" s="299">
        <f>'[1]План 2025'!$BR61</f>
        <v>0</v>
      </c>
      <c r="O66" s="52">
        <f t="shared" si="7"/>
        <v>0</v>
      </c>
      <c r="P66" s="52">
        <f t="shared" si="8"/>
        <v>0</v>
      </c>
      <c r="Q66" s="52">
        <f t="shared" si="4"/>
        <v>0</v>
      </c>
      <c r="R66" s="52">
        <f t="shared" si="3"/>
        <v>0</v>
      </c>
      <c r="S66" s="5"/>
      <c r="T66" s="67"/>
      <c r="U66" s="67"/>
      <c r="V66" s="67"/>
      <c r="W66" s="5"/>
      <c r="X66" s="67"/>
      <c r="Y66" s="67"/>
      <c r="Z66" s="67"/>
      <c r="AA66" s="5"/>
      <c r="AB66" s="14"/>
      <c r="AD66" s="54"/>
      <c r="AE66" s="54"/>
    </row>
    <row r="67" spans="1:31" ht="27.6" hidden="1" x14ac:dyDescent="0.25">
      <c r="A67" s="148">
        <f>'Скорая медицинская помощь'!A67</f>
        <v>0</v>
      </c>
      <c r="B67" s="382" t="str">
        <f>'Скорая медицинская помощь'!C67</f>
        <v>ООО "СИБИРСКИЙ ЦЕНТР ЯДЕРНОЙ МЕДИЦИНЫ"  (г.Новосибирск)</v>
      </c>
      <c r="C67" s="128">
        <f>'[1]План 2025'!$BI62</f>
        <v>0</v>
      </c>
      <c r="D67" s="44">
        <f>'[1]План 2025'!$BJ62</f>
        <v>0</v>
      </c>
      <c r="E67" s="140">
        <f>'[1]План 2025'!$BQ62</f>
        <v>0</v>
      </c>
      <c r="F67" s="299">
        <f>'[1]План 2025'!$BR62</f>
        <v>0</v>
      </c>
      <c r="G67" s="12">
        <f>'[2]СВОД по МО'!$IT68</f>
        <v>0</v>
      </c>
      <c r="H67" s="12">
        <f>'[2]СВОД по МО'!$IZ68</f>
        <v>0</v>
      </c>
      <c r="I67" s="12"/>
      <c r="J67" s="12"/>
      <c r="K67" s="128">
        <f>'[1]План 2025'!$BI62</f>
        <v>0</v>
      </c>
      <c r="L67" s="44">
        <f>'[1]План 2025'!$BJ62</f>
        <v>0</v>
      </c>
      <c r="M67" s="140">
        <f>'[1]План 2025'!$BQ62</f>
        <v>0</v>
      </c>
      <c r="N67" s="299">
        <f>'[1]План 2025'!$BR62</f>
        <v>0</v>
      </c>
      <c r="O67" s="52">
        <f t="shared" si="7"/>
        <v>0</v>
      </c>
      <c r="P67" s="52">
        <f t="shared" si="8"/>
        <v>0</v>
      </c>
      <c r="Q67" s="52">
        <f t="shared" si="4"/>
        <v>0</v>
      </c>
      <c r="R67" s="52">
        <f t="shared" si="3"/>
        <v>0</v>
      </c>
      <c r="S67" s="5"/>
      <c r="T67" s="67"/>
      <c r="U67" s="67"/>
      <c r="V67" s="67"/>
      <c r="W67" s="5"/>
      <c r="X67" s="67"/>
      <c r="Y67" s="67"/>
      <c r="Z67" s="67"/>
      <c r="AA67" s="5"/>
      <c r="AB67" s="14"/>
      <c r="AD67" s="54"/>
      <c r="AE67" s="54"/>
    </row>
    <row r="68" spans="1:31" x14ac:dyDescent="0.25">
      <c r="A68" s="148">
        <f>'Скорая медицинская помощь'!A68</f>
        <v>52</v>
      </c>
      <c r="B68" s="381" t="str">
        <f>'Скорая медицинская помощь'!C68</f>
        <v>ФИЦ ФТМ (г.Новосибирск)</v>
      </c>
      <c r="C68" s="128">
        <f>'[1]План 2025'!$BI63</f>
        <v>0</v>
      </c>
      <c r="D68" s="44">
        <f>'[1]План 2025'!$BJ63</f>
        <v>0</v>
      </c>
      <c r="E68" s="140">
        <f>'[1]План 2025'!$BQ63</f>
        <v>0</v>
      </c>
      <c r="F68" s="299">
        <f>'[1]План 2025'!$BR63</f>
        <v>0</v>
      </c>
      <c r="G68" s="12">
        <f>'[2]СВОД по МО'!$IT69</f>
        <v>0</v>
      </c>
      <c r="H68" s="12">
        <f>'[2]СВОД по МО'!$IZ69</f>
        <v>0</v>
      </c>
      <c r="I68" s="12"/>
      <c r="J68" s="12"/>
      <c r="K68" s="128">
        <f>'[1]План 2025'!$BI63</f>
        <v>0</v>
      </c>
      <c r="L68" s="44">
        <f>'[1]План 2025'!$BJ63</f>
        <v>0</v>
      </c>
      <c r="M68" s="140">
        <f>'[1]План 2025'!$BQ63</f>
        <v>0</v>
      </c>
      <c r="N68" s="299">
        <f>'[1]План 2025'!$BR63</f>
        <v>0</v>
      </c>
      <c r="O68" s="52">
        <f t="shared" si="7"/>
        <v>0</v>
      </c>
      <c r="P68" s="52">
        <f t="shared" si="8"/>
        <v>0</v>
      </c>
      <c r="Q68" s="52">
        <f t="shared" si="4"/>
        <v>0</v>
      </c>
      <c r="R68" s="52">
        <f t="shared" si="3"/>
        <v>0</v>
      </c>
      <c r="S68" s="5"/>
      <c r="T68" s="67"/>
      <c r="U68" s="67"/>
      <c r="V68" s="67"/>
      <c r="W68" s="5"/>
      <c r="X68" s="67"/>
      <c r="Y68" s="67"/>
      <c r="Z68" s="67"/>
      <c r="AA68" s="5"/>
      <c r="AB68" s="14"/>
      <c r="AD68" s="54"/>
      <c r="AE68" s="54"/>
    </row>
    <row r="69" spans="1:31" x14ac:dyDescent="0.25">
      <c r="A69" s="148"/>
      <c r="B69" s="383"/>
      <c r="C69" s="128"/>
      <c r="D69" s="44"/>
      <c r="E69" s="140"/>
      <c r="F69" s="299"/>
      <c r="G69" s="12"/>
      <c r="H69" s="12"/>
      <c r="I69" s="12"/>
      <c r="J69" s="127"/>
      <c r="K69" s="128"/>
      <c r="L69" s="44"/>
      <c r="M69" s="140"/>
      <c r="N69" s="299"/>
      <c r="O69" s="52"/>
      <c r="P69" s="52"/>
      <c r="Q69" s="52"/>
      <c r="R69" s="52"/>
      <c r="S69" s="18"/>
      <c r="T69" s="215"/>
      <c r="U69" s="215"/>
      <c r="V69" s="215"/>
      <c r="W69" s="18"/>
      <c r="X69" s="215"/>
      <c r="Y69" s="215"/>
      <c r="Z69" s="215"/>
      <c r="AA69" s="18"/>
      <c r="AB69" s="260"/>
      <c r="AD69" s="54"/>
      <c r="AE69" s="54"/>
    </row>
    <row r="70" spans="1:31" x14ac:dyDescent="0.25">
      <c r="A70" s="148"/>
      <c r="B70" s="383"/>
      <c r="C70" s="128"/>
      <c r="D70" s="44"/>
      <c r="E70" s="140"/>
      <c r="F70" s="299"/>
      <c r="G70" s="12"/>
      <c r="H70" s="12"/>
      <c r="I70" s="12"/>
      <c r="J70" s="127"/>
      <c r="K70" s="128"/>
      <c r="L70" s="44"/>
      <c r="M70" s="140"/>
      <c r="N70" s="299"/>
      <c r="O70" s="52"/>
      <c r="P70" s="52"/>
      <c r="Q70" s="52"/>
      <c r="R70" s="52"/>
      <c r="S70" s="18"/>
      <c r="T70" s="215"/>
      <c r="U70" s="215"/>
      <c r="V70" s="215"/>
      <c r="W70" s="18"/>
      <c r="X70" s="215"/>
      <c r="Y70" s="215"/>
      <c r="Z70" s="215"/>
      <c r="AA70" s="18"/>
      <c r="AB70" s="260"/>
      <c r="AD70" s="54"/>
      <c r="AE70" s="54"/>
    </row>
    <row r="71" spans="1:31" x14ac:dyDescent="0.25">
      <c r="A71" s="148"/>
      <c r="B71" s="384"/>
      <c r="C71" s="140"/>
      <c r="D71" s="139"/>
      <c r="E71" s="139"/>
      <c r="F71" s="139"/>
      <c r="G71" s="139"/>
      <c r="H71" s="139"/>
      <c r="I71" s="139"/>
      <c r="J71" s="300"/>
      <c r="K71" s="140"/>
      <c r="L71" s="139"/>
      <c r="M71" s="139"/>
      <c r="N71" s="139"/>
      <c r="O71" s="52"/>
      <c r="P71" s="52"/>
      <c r="Q71" s="52"/>
      <c r="R71" s="52"/>
      <c r="S71" s="143"/>
      <c r="T71" s="145"/>
      <c r="U71" s="145"/>
      <c r="V71" s="145"/>
      <c r="W71" s="143"/>
      <c r="X71" s="145"/>
      <c r="Y71" s="145"/>
      <c r="Z71" s="145"/>
      <c r="AA71" s="143"/>
      <c r="AB71" s="153"/>
      <c r="AD71" s="54"/>
      <c r="AE71" s="54"/>
    </row>
    <row r="72" spans="1:31" x14ac:dyDescent="0.25">
      <c r="A72" s="149"/>
      <c r="B72" s="385"/>
      <c r="C72" s="154"/>
      <c r="D72" s="69"/>
      <c r="E72" s="69"/>
      <c r="F72" s="69"/>
      <c r="G72" s="69"/>
      <c r="H72" s="69"/>
      <c r="I72" s="69"/>
      <c r="J72" s="69"/>
      <c r="K72" s="154"/>
      <c r="L72" s="69"/>
      <c r="M72" s="69"/>
      <c r="N72" s="69"/>
      <c r="O72" s="4"/>
      <c r="P72" s="3"/>
      <c r="Q72" s="4"/>
      <c r="R72" s="3"/>
      <c r="S72" s="16"/>
      <c r="T72" s="53"/>
      <c r="U72" s="53"/>
      <c r="V72" s="53"/>
      <c r="W72" s="16"/>
      <c r="X72" s="53"/>
      <c r="Y72" s="53"/>
      <c r="Z72" s="53"/>
      <c r="AA72" s="16"/>
      <c r="AB72" s="155"/>
      <c r="AD72" s="54"/>
      <c r="AE72" s="54"/>
    </row>
    <row r="73" spans="1:31" x14ac:dyDescent="0.25">
      <c r="A73" s="20"/>
      <c r="B73" s="386" t="s">
        <v>6</v>
      </c>
      <c r="C73" s="55">
        <f t="shared" ref="C73:AB73" si="9">SUM(C14:C72)</f>
        <v>19684</v>
      </c>
      <c r="D73" s="21">
        <f t="shared" si="9"/>
        <v>2198490.1599999997</v>
      </c>
      <c r="E73" s="55">
        <f t="shared" si="9"/>
        <v>1502</v>
      </c>
      <c r="F73" s="21">
        <f t="shared" si="9"/>
        <v>151772.35999999999</v>
      </c>
      <c r="G73" s="21">
        <f t="shared" si="9"/>
        <v>6602</v>
      </c>
      <c r="H73" s="21">
        <f t="shared" si="9"/>
        <v>624698.36885999993</v>
      </c>
      <c r="I73" s="55">
        <f t="shared" si="9"/>
        <v>586</v>
      </c>
      <c r="J73" s="21">
        <f t="shared" si="9"/>
        <v>55216.981619999999</v>
      </c>
      <c r="K73" s="55">
        <f t="shared" ref="K73:N73" si="10">SUM(K14:K72)</f>
        <v>19684</v>
      </c>
      <c r="L73" s="21">
        <f t="shared" si="10"/>
        <v>2198490.1599999997</v>
      </c>
      <c r="M73" s="55">
        <f t="shared" si="10"/>
        <v>1502</v>
      </c>
      <c r="N73" s="21">
        <f t="shared" si="10"/>
        <v>151772.35999999999</v>
      </c>
      <c r="O73" s="24">
        <f t="shared" si="9"/>
        <v>0</v>
      </c>
      <c r="P73" s="56">
        <f t="shared" si="9"/>
        <v>0</v>
      </c>
      <c r="Q73" s="24">
        <f t="shared" si="9"/>
        <v>0</v>
      </c>
      <c r="R73" s="56">
        <f t="shared" si="9"/>
        <v>0</v>
      </c>
      <c r="S73" s="25">
        <f t="shared" si="9"/>
        <v>53</v>
      </c>
      <c r="T73" s="57">
        <f t="shared" si="9"/>
        <v>4319.07</v>
      </c>
      <c r="U73" s="25">
        <f t="shared" si="9"/>
        <v>53</v>
      </c>
      <c r="V73" s="57">
        <f t="shared" si="9"/>
        <v>4319.07</v>
      </c>
      <c r="W73" s="25">
        <f t="shared" si="9"/>
        <v>0</v>
      </c>
      <c r="X73" s="57">
        <f t="shared" si="9"/>
        <v>0</v>
      </c>
      <c r="Y73" s="25">
        <f t="shared" si="9"/>
        <v>0</v>
      </c>
      <c r="Z73" s="57">
        <f t="shared" si="9"/>
        <v>0</v>
      </c>
      <c r="AA73" s="25">
        <f t="shared" si="9"/>
        <v>0</v>
      </c>
      <c r="AB73" s="58">
        <f t="shared" si="9"/>
        <v>0</v>
      </c>
    </row>
    <row r="74" spans="1:31" x14ac:dyDescent="0.25">
      <c r="L74" s="6"/>
      <c r="N74" s="6"/>
      <c r="T74" s="35"/>
      <c r="U74" s="35"/>
      <c r="V74" s="35"/>
      <c r="X74" s="35"/>
      <c r="Y74" s="35"/>
      <c r="Z74" s="35"/>
    </row>
    <row r="75" spans="1:31" ht="15" customHeight="1" x14ac:dyDescent="0.25">
      <c r="A75" s="419" t="s">
        <v>17</v>
      </c>
      <c r="B75" s="421"/>
      <c r="C75" s="27">
        <f>[1]СВОД!$G$76</f>
        <v>21103</v>
      </c>
      <c r="D75" s="39">
        <f>[1]СВОД!$H$76</f>
        <v>2312228.65</v>
      </c>
      <c r="E75" s="27">
        <f>[1]СВОД!$G$81</f>
        <v>1507</v>
      </c>
      <c r="F75" s="39">
        <f>[1]СВОД!$H$81</f>
        <v>153723.96</v>
      </c>
      <c r="G75" s="59"/>
      <c r="H75" s="59"/>
      <c r="I75" s="59"/>
      <c r="J75" s="59"/>
      <c r="K75" s="27">
        <f>[1]СВОД!$G$76</f>
        <v>21103</v>
      </c>
      <c r="L75" s="39">
        <f>[1]СВОД!$H$76</f>
        <v>2312228.65</v>
      </c>
      <c r="M75" s="27">
        <f>[1]СВОД!$G$81</f>
        <v>1507</v>
      </c>
      <c r="N75" s="39">
        <f>[1]СВОД!$H$81</f>
        <v>153723.96</v>
      </c>
      <c r="O75" s="27">
        <f>K75-C75</f>
        <v>0</v>
      </c>
      <c r="P75" s="47">
        <f>L75-D75</f>
        <v>0</v>
      </c>
      <c r="Q75" s="188"/>
      <c r="R75" s="188"/>
      <c r="T75" s="35"/>
      <c r="U75" s="35"/>
      <c r="V75" s="35"/>
      <c r="AA75" s="35"/>
    </row>
    <row r="76" spans="1:31" ht="15" customHeight="1" x14ac:dyDescent="0.25">
      <c r="A76" s="28" t="s">
        <v>43</v>
      </c>
      <c r="B76" s="29"/>
      <c r="C76" s="30"/>
      <c r="D76" s="40"/>
      <c r="E76" s="40"/>
      <c r="F76" s="40"/>
      <c r="G76" s="60"/>
      <c r="H76" s="60"/>
      <c r="I76" s="60"/>
      <c r="J76" s="60"/>
      <c r="K76" s="30"/>
      <c r="L76" s="40"/>
      <c r="M76" s="40"/>
      <c r="N76" s="40"/>
      <c r="O76" s="30"/>
      <c r="P76" s="61"/>
      <c r="Q76" s="188"/>
      <c r="R76" s="188"/>
      <c r="AA76" s="35"/>
    </row>
    <row r="77" spans="1:31" ht="15" customHeight="1" x14ac:dyDescent="0.25">
      <c r="A77" s="387" t="s">
        <v>8</v>
      </c>
      <c r="B77" s="389"/>
      <c r="C77" s="38">
        <f>[1]СВОД!$I$76</f>
        <v>823</v>
      </c>
      <c r="D77" s="41">
        <f>[1]СВОД!$J$76</f>
        <v>44328.39</v>
      </c>
      <c r="E77" s="38">
        <f>[1]СВОД!$I$81</f>
        <v>5</v>
      </c>
      <c r="F77" s="41">
        <f>[1]СВОД!$J$81</f>
        <v>1951.6</v>
      </c>
      <c r="G77" s="32"/>
      <c r="H77" s="32"/>
      <c r="I77" s="32"/>
      <c r="J77" s="32"/>
      <c r="K77" s="38">
        <f>[1]СВОД!$I$76</f>
        <v>823</v>
      </c>
      <c r="L77" s="41">
        <f>[1]СВОД!$J$76</f>
        <v>44328.39</v>
      </c>
      <c r="M77" s="38">
        <f>[1]СВОД!$I$81</f>
        <v>5</v>
      </c>
      <c r="N77" s="41">
        <f>[1]СВОД!$J$81</f>
        <v>1951.6</v>
      </c>
      <c r="O77" s="32">
        <f t="shared" ref="O77:P80" si="11">K77-C77</f>
        <v>0</v>
      </c>
      <c r="P77" s="114">
        <f t="shared" si="11"/>
        <v>0</v>
      </c>
      <c r="Q77" s="189"/>
      <c r="R77" s="189"/>
      <c r="X77" s="35"/>
    </row>
    <row r="78" spans="1:31" ht="48.75" customHeight="1" x14ac:dyDescent="0.25">
      <c r="A78" s="387" t="s">
        <v>9</v>
      </c>
      <c r="B78" s="389"/>
      <c r="C78" s="32">
        <f>C75-C77</f>
        <v>20280</v>
      </c>
      <c r="D78" s="41">
        <f>D75-D77</f>
        <v>2267900.2599999998</v>
      </c>
      <c r="E78" s="41">
        <f>E75-E77</f>
        <v>1502</v>
      </c>
      <c r="F78" s="41">
        <f>F75-F77</f>
        <v>151772.35999999999</v>
      </c>
      <c r="G78" s="32"/>
      <c r="H78" s="32"/>
      <c r="I78" s="32"/>
      <c r="J78" s="32"/>
      <c r="K78" s="32">
        <f>K75-K77</f>
        <v>20280</v>
      </c>
      <c r="L78" s="41">
        <f>L75-L77</f>
        <v>2267900.2599999998</v>
      </c>
      <c r="M78" s="41">
        <f>M75-M77</f>
        <v>1502</v>
      </c>
      <c r="N78" s="41">
        <f>N75-N77</f>
        <v>151772.35999999999</v>
      </c>
      <c r="O78" s="32">
        <f t="shared" si="11"/>
        <v>0</v>
      </c>
      <c r="P78" s="114">
        <f t="shared" si="11"/>
        <v>0</v>
      </c>
      <c r="Q78" s="190"/>
      <c r="R78" s="190"/>
    </row>
    <row r="79" spans="1:31" ht="42.75" customHeight="1" x14ac:dyDescent="0.25">
      <c r="A79" s="390" t="s">
        <v>10</v>
      </c>
      <c r="B79" s="392"/>
      <c r="C79" s="33"/>
      <c r="D79" s="42"/>
      <c r="E79" s="42"/>
      <c r="F79" s="42"/>
      <c r="G79" s="33"/>
      <c r="H79" s="33"/>
      <c r="I79" s="33"/>
      <c r="J79" s="33"/>
      <c r="K79" s="33"/>
      <c r="L79" s="42"/>
      <c r="M79" s="42"/>
      <c r="N79" s="42"/>
      <c r="O79" s="33">
        <f t="shared" si="11"/>
        <v>0</v>
      </c>
      <c r="P79" s="348">
        <f t="shared" si="11"/>
        <v>0</v>
      </c>
      <c r="Q79" s="189"/>
      <c r="R79" s="189"/>
    </row>
    <row r="80" spans="1:31" ht="15" customHeight="1" x14ac:dyDescent="0.25">
      <c r="A80" s="393" t="s">
        <v>49</v>
      </c>
      <c r="B80" s="395"/>
      <c r="C80" s="34">
        <f>C78+C79</f>
        <v>20280</v>
      </c>
      <c r="D80" s="43">
        <f>D78+D79</f>
        <v>2267900.2599999998</v>
      </c>
      <c r="E80" s="34">
        <f>E78+E79</f>
        <v>1502</v>
      </c>
      <c r="F80" s="43">
        <f>F78+F79</f>
        <v>151772.35999999999</v>
      </c>
      <c r="G80" s="34"/>
      <c r="H80" s="34"/>
      <c r="I80" s="34"/>
      <c r="J80" s="34"/>
      <c r="K80" s="34">
        <f>K78+K79</f>
        <v>20280</v>
      </c>
      <c r="L80" s="43">
        <f>L78+L79</f>
        <v>2267900.2599999998</v>
      </c>
      <c r="M80" s="34">
        <f>M78+M79</f>
        <v>1502</v>
      </c>
      <c r="N80" s="43">
        <f>N78+N79</f>
        <v>151772.35999999999</v>
      </c>
      <c r="O80" s="34">
        <f t="shared" si="11"/>
        <v>0</v>
      </c>
      <c r="P80" s="216">
        <f>L80-D80</f>
        <v>0</v>
      </c>
      <c r="Q80" s="191"/>
      <c r="R80" s="191"/>
    </row>
    <row r="81" spans="7:10" x14ac:dyDescent="0.25">
      <c r="G81" s="35"/>
      <c r="H81" s="35"/>
      <c r="I81" s="35"/>
      <c r="J81" s="35"/>
    </row>
    <row r="83" spans="7:10" ht="13.5" customHeight="1" x14ac:dyDescent="0.25"/>
  </sheetData>
  <autoFilter ref="A13:AF73" xr:uid="{D7A29706-01CF-4B23-95E2-1ED4A7523BE1}"/>
  <mergeCells count="21">
    <mergeCell ref="A80:B80"/>
    <mergeCell ref="K12:L12"/>
    <mergeCell ref="A78:B78"/>
    <mergeCell ref="A79:B79"/>
    <mergeCell ref="G12:H12"/>
    <mergeCell ref="E12:F12"/>
    <mergeCell ref="I12:J12"/>
    <mergeCell ref="O12:P12"/>
    <mergeCell ref="C8:AB11"/>
    <mergeCell ref="C12:D12"/>
    <mergeCell ref="A75:B75"/>
    <mergeCell ref="A77:B77"/>
    <mergeCell ref="S12:T12"/>
    <mergeCell ref="W12:X12"/>
    <mergeCell ref="AA12:AB12"/>
    <mergeCell ref="Y12:Z12"/>
    <mergeCell ref="A8:A13"/>
    <mergeCell ref="M12:N12"/>
    <mergeCell ref="Q12:R12"/>
    <mergeCell ref="U12:V12"/>
    <mergeCell ref="B8:B12"/>
  </mergeCells>
  <pageMargins left="0.7" right="0.7" top="0.75" bottom="0.75" header="0.3" footer="0.3"/>
  <pageSetup paperSize="9" scale="2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indexed="35"/>
    <pageSetUpPr fitToPage="1"/>
  </sheetPr>
  <dimension ref="A1:AR82"/>
  <sheetViews>
    <sheetView zoomScale="80" zoomScaleNormal="80" zoomScaleSheetLayoutView="80" workbookViewId="0">
      <pane xSplit="2" ySplit="12" topLeftCell="AB13" activePane="bottomRight" state="frozen"/>
      <selection activeCell="E60" sqref="E60"/>
      <selection pane="topRight" activeCell="E60" sqref="E60"/>
      <selection pane="bottomLeft" activeCell="E60" sqref="E60"/>
      <selection pane="bottomRight" activeCell="AE77" sqref="AE77"/>
    </sheetView>
  </sheetViews>
  <sheetFormatPr defaultColWidth="9.109375" defaultRowHeight="13.8" x14ac:dyDescent="0.25"/>
  <cols>
    <col min="1" max="1" width="5.109375" style="6" customWidth="1"/>
    <col min="2" max="2" width="75.88671875" style="6" customWidth="1"/>
    <col min="3" max="40" width="16.109375" style="6" customWidth="1"/>
    <col min="41" max="41" width="13.88671875" style="6" customWidth="1"/>
    <col min="42" max="42" width="14" style="6" customWidth="1"/>
    <col min="43" max="43" width="7.109375" style="6" customWidth="1"/>
    <col min="44" max="16384" width="9.109375" style="6"/>
  </cols>
  <sheetData>
    <row r="1" spans="1:44" x14ac:dyDescent="0.25">
      <c r="Z1" s="234" t="s">
        <v>25</v>
      </c>
      <c r="AD1" s="234"/>
      <c r="AP1" s="234" t="s">
        <v>25</v>
      </c>
    </row>
    <row r="2" spans="1:44" ht="12.75" customHeight="1" x14ac:dyDescent="0.25">
      <c r="Z2" s="234" t="s">
        <v>26</v>
      </c>
      <c r="AD2" s="234"/>
      <c r="AP2" s="234" t="s">
        <v>26</v>
      </c>
    </row>
    <row r="3" spans="1:44" x14ac:dyDescent="0.25">
      <c r="Z3" s="234" t="s">
        <v>27</v>
      </c>
      <c r="AD3" s="234"/>
      <c r="AP3" s="234" t="s">
        <v>27</v>
      </c>
    </row>
    <row r="4" spans="1:44" x14ac:dyDescent="0.25">
      <c r="Z4" s="234" t="str">
        <f>'Скорая медицинская помощь'!$Q$4</f>
        <v>страхованию от 30.05.2025 года № 6/2025</v>
      </c>
      <c r="AD4" s="234"/>
      <c r="AP4" s="234" t="str">
        <f>'Скорая медицинская помощь'!$Q$4</f>
        <v>страхованию от 30.05.2025 года № 6/2025</v>
      </c>
    </row>
    <row r="6" spans="1:44" x14ac:dyDescent="0.25">
      <c r="B6" s="7"/>
      <c r="C6" s="474" t="s">
        <v>52</v>
      </c>
      <c r="D6" s="474"/>
      <c r="E6" s="474"/>
      <c r="F6" s="474"/>
      <c r="G6" s="474"/>
      <c r="H6" s="474"/>
      <c r="I6" s="474"/>
      <c r="J6" s="474"/>
      <c r="K6" s="474"/>
      <c r="L6" s="474"/>
      <c r="M6" s="474"/>
      <c r="N6" s="474"/>
      <c r="O6" s="474"/>
      <c r="P6" s="474"/>
      <c r="Q6" s="474"/>
      <c r="R6" s="474"/>
      <c r="S6" s="474"/>
      <c r="T6" s="474"/>
      <c r="U6" s="474"/>
      <c r="V6" s="474"/>
      <c r="W6" s="474"/>
      <c r="X6" s="474"/>
      <c r="Y6" s="474"/>
      <c r="Z6" s="474"/>
      <c r="AA6" s="474"/>
      <c r="AB6" s="474"/>
      <c r="AC6" s="474"/>
      <c r="AD6" s="474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63"/>
    </row>
    <row r="7" spans="1:44" ht="12.6" customHeight="1" x14ac:dyDescent="0.25"/>
    <row r="8" spans="1:44" ht="12.75" customHeight="1" x14ac:dyDescent="0.25">
      <c r="A8" s="466" t="s">
        <v>0</v>
      </c>
      <c r="B8" s="469" t="s">
        <v>1</v>
      </c>
      <c r="C8" s="438" t="s">
        <v>28</v>
      </c>
      <c r="D8" s="439"/>
      <c r="E8" s="439"/>
      <c r="F8" s="471"/>
      <c r="G8" s="479" t="s">
        <v>2</v>
      </c>
      <c r="H8" s="439"/>
      <c r="I8" s="439"/>
      <c r="J8" s="439"/>
      <c r="K8" s="439"/>
      <c r="L8" s="439"/>
      <c r="M8" s="439"/>
      <c r="N8" s="439"/>
      <c r="O8" s="439"/>
      <c r="P8" s="439"/>
      <c r="Q8" s="439"/>
      <c r="R8" s="439"/>
      <c r="S8" s="439"/>
      <c r="T8" s="439"/>
      <c r="U8" s="439"/>
      <c r="V8" s="439"/>
      <c r="W8" s="439"/>
      <c r="X8" s="439"/>
      <c r="Y8" s="439"/>
      <c r="Z8" s="439"/>
      <c r="AA8" s="439"/>
      <c r="AB8" s="439"/>
      <c r="AC8" s="439"/>
      <c r="AD8" s="469"/>
      <c r="AE8" s="438" t="s">
        <v>29</v>
      </c>
      <c r="AF8" s="439"/>
      <c r="AG8" s="439"/>
      <c r="AH8" s="439"/>
      <c r="AI8" s="439" t="s">
        <v>30</v>
      </c>
      <c r="AJ8" s="439"/>
      <c r="AK8" s="439"/>
      <c r="AL8" s="471"/>
      <c r="AM8" s="479" t="s">
        <v>31</v>
      </c>
      <c r="AN8" s="439"/>
      <c r="AO8" s="439"/>
      <c r="AP8" s="471"/>
      <c r="AQ8" s="217"/>
    </row>
    <row r="9" spans="1:44" ht="13.5" customHeight="1" x14ac:dyDescent="0.25">
      <c r="A9" s="467"/>
      <c r="B9" s="465"/>
      <c r="C9" s="472"/>
      <c r="D9" s="464"/>
      <c r="E9" s="464"/>
      <c r="F9" s="473"/>
      <c r="G9" s="480" t="s">
        <v>32</v>
      </c>
      <c r="H9" s="464"/>
      <c r="I9" s="464"/>
      <c r="J9" s="464"/>
      <c r="K9" s="464" t="s">
        <v>33</v>
      </c>
      <c r="L9" s="464"/>
      <c r="M9" s="464"/>
      <c r="N9" s="464"/>
      <c r="O9" s="464" t="s">
        <v>45</v>
      </c>
      <c r="P9" s="464"/>
      <c r="Q9" s="464"/>
      <c r="R9" s="464"/>
      <c r="S9" s="464" t="s">
        <v>34</v>
      </c>
      <c r="T9" s="464"/>
      <c r="U9" s="464"/>
      <c r="V9" s="464"/>
      <c r="W9" s="464" t="s">
        <v>35</v>
      </c>
      <c r="X9" s="464"/>
      <c r="Y9" s="464"/>
      <c r="Z9" s="464"/>
      <c r="AA9" s="464" t="s">
        <v>36</v>
      </c>
      <c r="AB9" s="464"/>
      <c r="AC9" s="464"/>
      <c r="AD9" s="465"/>
      <c r="AE9" s="472"/>
      <c r="AF9" s="464"/>
      <c r="AG9" s="464"/>
      <c r="AH9" s="464"/>
      <c r="AI9" s="464" t="s">
        <v>37</v>
      </c>
      <c r="AJ9" s="464"/>
      <c r="AK9" s="464"/>
      <c r="AL9" s="473"/>
      <c r="AM9" s="480" t="s">
        <v>38</v>
      </c>
      <c r="AN9" s="464"/>
      <c r="AO9" s="464"/>
      <c r="AP9" s="473"/>
      <c r="AQ9" s="217"/>
    </row>
    <row r="10" spans="1:44" ht="12" customHeight="1" x14ac:dyDescent="0.25">
      <c r="A10" s="467"/>
      <c r="B10" s="465"/>
      <c r="C10" s="472"/>
      <c r="D10" s="464"/>
      <c r="E10" s="464"/>
      <c r="F10" s="473"/>
      <c r="G10" s="480"/>
      <c r="H10" s="464"/>
      <c r="I10" s="464"/>
      <c r="J10" s="464"/>
      <c r="K10" s="464"/>
      <c r="L10" s="464"/>
      <c r="M10" s="464"/>
      <c r="N10" s="464"/>
      <c r="O10" s="464"/>
      <c r="P10" s="464"/>
      <c r="Q10" s="464"/>
      <c r="R10" s="464"/>
      <c r="S10" s="464"/>
      <c r="T10" s="464"/>
      <c r="U10" s="464"/>
      <c r="V10" s="464"/>
      <c r="W10" s="464"/>
      <c r="X10" s="464"/>
      <c r="Y10" s="464"/>
      <c r="Z10" s="464"/>
      <c r="AA10" s="464"/>
      <c r="AB10" s="464"/>
      <c r="AC10" s="464"/>
      <c r="AD10" s="465"/>
      <c r="AE10" s="472"/>
      <c r="AF10" s="464"/>
      <c r="AG10" s="464"/>
      <c r="AH10" s="464"/>
      <c r="AI10" s="464"/>
      <c r="AJ10" s="464"/>
      <c r="AK10" s="464"/>
      <c r="AL10" s="473"/>
      <c r="AM10" s="480"/>
      <c r="AN10" s="464"/>
      <c r="AO10" s="464"/>
      <c r="AP10" s="473"/>
      <c r="AQ10" s="217"/>
    </row>
    <row r="11" spans="1:44" ht="18.75" customHeight="1" x14ac:dyDescent="0.25">
      <c r="A11" s="467"/>
      <c r="B11" s="465"/>
      <c r="C11" s="472"/>
      <c r="D11" s="464"/>
      <c r="E11" s="464"/>
      <c r="F11" s="473"/>
      <c r="G11" s="480"/>
      <c r="H11" s="464"/>
      <c r="I11" s="464"/>
      <c r="J11" s="464"/>
      <c r="K11" s="464"/>
      <c r="L11" s="464"/>
      <c r="M11" s="464"/>
      <c r="N11" s="464"/>
      <c r="O11" s="464"/>
      <c r="P11" s="464"/>
      <c r="Q11" s="464"/>
      <c r="R11" s="464"/>
      <c r="S11" s="464"/>
      <c r="T11" s="464"/>
      <c r="U11" s="464"/>
      <c r="V11" s="464"/>
      <c r="W11" s="464"/>
      <c r="X11" s="464"/>
      <c r="Y11" s="464"/>
      <c r="Z11" s="464"/>
      <c r="AA11" s="464"/>
      <c r="AB11" s="464"/>
      <c r="AC11" s="464"/>
      <c r="AD11" s="465"/>
      <c r="AE11" s="472"/>
      <c r="AF11" s="464"/>
      <c r="AG11" s="464"/>
      <c r="AH11" s="464"/>
      <c r="AI11" s="464"/>
      <c r="AJ11" s="464"/>
      <c r="AK11" s="464"/>
      <c r="AL11" s="473"/>
      <c r="AM11" s="480"/>
      <c r="AN11" s="464"/>
      <c r="AO11" s="464"/>
      <c r="AP11" s="473"/>
      <c r="AQ11" s="217"/>
    </row>
    <row r="12" spans="1:44" s="8" customFormat="1" ht="108" customHeight="1" x14ac:dyDescent="0.25">
      <c r="A12" s="468"/>
      <c r="B12" s="470"/>
      <c r="C12" s="166" t="str">
        <f>Поликлиника!$D$12</f>
        <v>Утвержденное плановое задание в соответствии с заседанием Комиссии 5/2025</v>
      </c>
      <c r="D12" s="167" t="str">
        <f>Поликлиника!$J$12</f>
        <v>Проект планового задания для заседания Комиссии 6/2025</v>
      </c>
      <c r="E12" s="168" t="s">
        <v>3</v>
      </c>
      <c r="F12" s="235" t="s">
        <v>39</v>
      </c>
      <c r="G12" s="219" t="str">
        <f>Поликлиника!$D$12</f>
        <v>Утвержденное плановое задание в соответствии с заседанием Комиссии 5/2025</v>
      </c>
      <c r="H12" s="167" t="str">
        <f>Поликлиника!$J$12</f>
        <v>Проект планового задания для заседания Комиссии 6/2025</v>
      </c>
      <c r="I12" s="168" t="s">
        <v>4</v>
      </c>
      <c r="J12" s="167" t="s">
        <v>39</v>
      </c>
      <c r="K12" s="167" t="str">
        <f>C12</f>
        <v>Утвержденное плановое задание в соответствии с заседанием Комиссии 5/2025</v>
      </c>
      <c r="L12" s="167" t="str">
        <f>D12</f>
        <v>Проект планового задания для заседания Комиссии 6/2025</v>
      </c>
      <c r="M12" s="168" t="s">
        <v>4</v>
      </c>
      <c r="N12" s="167" t="s">
        <v>39</v>
      </c>
      <c r="O12" s="167" t="str">
        <f>G12</f>
        <v>Утвержденное плановое задание в соответствии с заседанием Комиссии 5/2025</v>
      </c>
      <c r="P12" s="167" t="str">
        <f>H12</f>
        <v>Проект планового задания для заседания Комиссии 6/2025</v>
      </c>
      <c r="Q12" s="168" t="s">
        <v>4</v>
      </c>
      <c r="R12" s="167" t="s">
        <v>39</v>
      </c>
      <c r="S12" s="167" t="str">
        <f>G12</f>
        <v>Утвержденное плановое задание в соответствии с заседанием Комиссии 5/2025</v>
      </c>
      <c r="T12" s="167" t="str">
        <f>H12</f>
        <v>Проект планового задания для заседания Комиссии 6/2025</v>
      </c>
      <c r="U12" s="168" t="s">
        <v>4</v>
      </c>
      <c r="V12" s="167" t="s">
        <v>39</v>
      </c>
      <c r="W12" s="167" t="str">
        <f>S12</f>
        <v>Утвержденное плановое задание в соответствии с заседанием Комиссии 5/2025</v>
      </c>
      <c r="X12" s="167" t="str">
        <f>T12</f>
        <v>Проект планового задания для заседания Комиссии 6/2025</v>
      </c>
      <c r="Y12" s="168" t="s">
        <v>4</v>
      </c>
      <c r="Z12" s="167" t="s">
        <v>39</v>
      </c>
      <c r="AA12" s="167" t="str">
        <f>W12</f>
        <v>Утвержденное плановое задание в соответствии с заседанием Комиссии 5/2025</v>
      </c>
      <c r="AB12" s="167" t="str">
        <f>X12</f>
        <v>Проект планового задания для заседания Комиссии 6/2025</v>
      </c>
      <c r="AC12" s="168" t="s">
        <v>4</v>
      </c>
      <c r="AD12" s="218" t="s">
        <v>39</v>
      </c>
      <c r="AE12" s="166" t="str">
        <f>AA12</f>
        <v>Утвержденное плановое задание в соответствии с заседанием Комиссии 5/2025</v>
      </c>
      <c r="AF12" s="167" t="str">
        <f>AB12</f>
        <v>Проект планового задания для заседания Комиссии 6/2025</v>
      </c>
      <c r="AG12" s="168" t="s">
        <v>4</v>
      </c>
      <c r="AH12" s="167" t="s">
        <v>39</v>
      </c>
      <c r="AI12" s="167" t="str">
        <f>AE12</f>
        <v>Утвержденное плановое задание в соответствии с заседанием Комиссии 5/2025</v>
      </c>
      <c r="AJ12" s="167" t="str">
        <f>AF12</f>
        <v>Проект планового задания для заседания Комиссии 6/2025</v>
      </c>
      <c r="AK12" s="168" t="s">
        <v>4</v>
      </c>
      <c r="AL12" s="235" t="s">
        <v>39</v>
      </c>
      <c r="AM12" s="219" t="str">
        <f>AE12</f>
        <v>Утвержденное плановое задание в соответствии с заседанием Комиссии 5/2025</v>
      </c>
      <c r="AN12" s="167" t="str">
        <f>AF12</f>
        <v>Проект планового задания для заседания Комиссии 6/2025</v>
      </c>
      <c r="AO12" s="168" t="s">
        <v>4</v>
      </c>
      <c r="AP12" s="235" t="s">
        <v>39</v>
      </c>
      <c r="AQ12" s="236"/>
    </row>
    <row r="13" spans="1:44" x14ac:dyDescent="0.25">
      <c r="A13" s="237">
        <f>'Скорая медицинская помощь'!A14</f>
        <v>1</v>
      </c>
      <c r="B13" s="10" t="str">
        <f>'Скорая медицинская помощь'!C14</f>
        <v>ГБУЗ "ККБ им. А.С. ЛУКАШЕВСКОГО"</v>
      </c>
      <c r="C13" s="138">
        <f>'Скорая медицинская помощь'!D14</f>
        <v>0</v>
      </c>
      <c r="D13" s="140">
        <f>'Скорая медицинская помощь'!H14</f>
        <v>0</v>
      </c>
      <c r="E13" s="141">
        <f>D13-C13</f>
        <v>0</v>
      </c>
      <c r="F13" s="144">
        <f>'Скорая медицинская помощь'!L14</f>
        <v>0</v>
      </c>
      <c r="G13" s="138">
        <f>Поликлиника!D14</f>
        <v>0</v>
      </c>
      <c r="H13" s="140">
        <f>Поликлиника!J14</f>
        <v>0</v>
      </c>
      <c r="I13" s="141">
        <f>H13-G13</f>
        <v>0</v>
      </c>
      <c r="J13" s="140">
        <f>Поликлиника!R14</f>
        <v>0</v>
      </c>
      <c r="K13" s="140">
        <f>Поликлиника!AA14</f>
        <v>13716</v>
      </c>
      <c r="L13" s="140">
        <f>Поликлиника!AE14</f>
        <v>13716</v>
      </c>
      <c r="M13" s="141">
        <f>L13-K13</f>
        <v>0</v>
      </c>
      <c r="N13" s="140">
        <f>Поликлиника!AI14</f>
        <v>0</v>
      </c>
      <c r="O13" s="140">
        <f>Поликлиника!AQ14</f>
        <v>0</v>
      </c>
      <c r="P13" s="140">
        <f>Поликлиника!AU14</f>
        <v>0</v>
      </c>
      <c r="Q13" s="141">
        <f>P13-O13</f>
        <v>0</v>
      </c>
      <c r="R13" s="140">
        <f>Поликлиника!AY14</f>
        <v>0</v>
      </c>
      <c r="S13" s="143">
        <f>Поликлиника!BG14</f>
        <v>7832</v>
      </c>
      <c r="T13" s="143">
        <f>Поликлиника!BK14</f>
        <v>7832</v>
      </c>
      <c r="U13" s="141">
        <f>T13-S13</f>
        <v>0</v>
      </c>
      <c r="V13" s="143">
        <f>Поликлиника!BO14</f>
        <v>0</v>
      </c>
      <c r="W13" s="140">
        <f>Поликлиника!BW14</f>
        <v>1976</v>
      </c>
      <c r="X13" s="140">
        <f>Поликлиника!CA14</f>
        <v>1976</v>
      </c>
      <c r="Y13" s="141">
        <f>X13-W13</f>
        <v>0</v>
      </c>
      <c r="Z13" s="140">
        <f>Поликлиника!CE14</f>
        <v>0</v>
      </c>
      <c r="AA13" s="143">
        <f>Поликлиника!CN14</f>
        <v>7120</v>
      </c>
      <c r="AB13" s="143">
        <f>Поликлиника!CR14</f>
        <v>7120</v>
      </c>
      <c r="AC13" s="141">
        <f>AB13-AA13</f>
        <v>0</v>
      </c>
      <c r="AD13" s="220">
        <f>Поликлиника!CV14</f>
        <v>0</v>
      </c>
      <c r="AE13" s="221">
        <f>'Круглосуточный стационар'!C14</f>
        <v>12513</v>
      </c>
      <c r="AF13" s="222">
        <f>'Круглосуточный стационар'!I14</f>
        <v>12523</v>
      </c>
      <c r="AG13" s="141">
        <f>AF13-AE13</f>
        <v>10</v>
      </c>
      <c r="AH13" s="222">
        <f>'Круглосуточный стационар'!O14</f>
        <v>0</v>
      </c>
      <c r="AI13" s="222">
        <f>'Круглосуточный стационар'!W14</f>
        <v>324</v>
      </c>
      <c r="AJ13" s="222">
        <f>'Круглосуточный стационар'!AA14</f>
        <v>324</v>
      </c>
      <c r="AK13" s="141">
        <f>AJ13-AI13</f>
        <v>0</v>
      </c>
      <c r="AL13" s="223">
        <f>'Круглосуточный стационар'!AE14</f>
        <v>0</v>
      </c>
      <c r="AM13" s="224">
        <f>'Дневной стационар'!C14</f>
        <v>1177</v>
      </c>
      <c r="AN13" s="140">
        <f>'Дневной стационар'!K14</f>
        <v>1177</v>
      </c>
      <c r="AO13" s="141">
        <f>AN13-AM13</f>
        <v>0</v>
      </c>
      <c r="AP13" s="225">
        <f>'Дневной стационар'!S14</f>
        <v>0</v>
      </c>
      <c r="AR13" s="15"/>
    </row>
    <row r="14" spans="1:44" x14ac:dyDescent="0.25">
      <c r="A14" s="148">
        <f>'Скорая медицинская помощь'!A15</f>
        <v>2</v>
      </c>
      <c r="B14" s="10" t="str">
        <f>'Скорая медицинская помощь'!C15</f>
        <v>ГБУЗ ККДБ</v>
      </c>
      <c r="C14" s="138">
        <f>'Скорая медицинская помощь'!D15</f>
        <v>0</v>
      </c>
      <c r="D14" s="140">
        <f>'Скорая медицинская помощь'!H15</f>
        <v>0</v>
      </c>
      <c r="E14" s="141">
        <f t="shared" ref="E14:E60" si="0">D14-C14</f>
        <v>0</v>
      </c>
      <c r="F14" s="144">
        <f>'Скорая медицинская помощь'!L15</f>
        <v>0</v>
      </c>
      <c r="G14" s="138">
        <f>Поликлиника!D15</f>
        <v>0</v>
      </c>
      <c r="H14" s="140">
        <f>Поликлиника!J15</f>
        <v>0</v>
      </c>
      <c r="I14" s="141">
        <f t="shared" ref="I14:I60" si="1">H14-G14</f>
        <v>0</v>
      </c>
      <c r="J14" s="140">
        <f>Поликлиника!R15</f>
        <v>0</v>
      </c>
      <c r="K14" s="140">
        <f>Поликлиника!AA15</f>
        <v>6067</v>
      </c>
      <c r="L14" s="140">
        <f>Поликлиника!AE15</f>
        <v>6067</v>
      </c>
      <c r="M14" s="141">
        <f t="shared" ref="M14:M60" si="2">L14-K14</f>
        <v>0</v>
      </c>
      <c r="N14" s="140">
        <f>Поликлиника!AI15</f>
        <v>0</v>
      </c>
      <c r="O14" s="140">
        <f>Поликлиника!AQ15</f>
        <v>0</v>
      </c>
      <c r="P14" s="140">
        <f>Поликлиника!AU15</f>
        <v>0</v>
      </c>
      <c r="Q14" s="141">
        <f t="shared" ref="Q14:Q60" si="3">P14-O14</f>
        <v>0</v>
      </c>
      <c r="R14" s="140">
        <f>Поликлиника!AY15</f>
        <v>0</v>
      </c>
      <c r="S14" s="143">
        <f>Поликлиника!BG15</f>
        <v>4735</v>
      </c>
      <c r="T14" s="143">
        <f>Поликлиника!BK15</f>
        <v>4735</v>
      </c>
      <c r="U14" s="141">
        <f t="shared" ref="U14:U60" si="4">T14-S14</f>
        <v>0</v>
      </c>
      <c r="V14" s="143">
        <f>Поликлиника!BO15</f>
        <v>0</v>
      </c>
      <c r="W14" s="140">
        <f>Поликлиника!BW15</f>
        <v>4683</v>
      </c>
      <c r="X14" s="140">
        <f>Поликлиника!CA15</f>
        <v>4683</v>
      </c>
      <c r="Y14" s="141">
        <f t="shared" ref="Y14:Y60" si="5">X14-W14</f>
        <v>0</v>
      </c>
      <c r="Z14" s="140">
        <f>Поликлиника!CE15</f>
        <v>0</v>
      </c>
      <c r="AA14" s="143">
        <f>Поликлиника!CN15</f>
        <v>1473</v>
      </c>
      <c r="AB14" s="143">
        <f>Поликлиника!CR15</f>
        <v>1473</v>
      </c>
      <c r="AC14" s="141">
        <f t="shared" ref="AC14:AC60" si="6">AB14-AA14</f>
        <v>0</v>
      </c>
      <c r="AD14" s="220">
        <f>Поликлиника!CV15</f>
        <v>0</v>
      </c>
      <c r="AE14" s="221">
        <f>'Круглосуточный стационар'!C15</f>
        <v>3833</v>
      </c>
      <c r="AF14" s="222">
        <f>'Круглосуточный стационар'!I15</f>
        <v>3859</v>
      </c>
      <c r="AG14" s="141">
        <f t="shared" ref="AG14:AG60" si="7">AF14-AE14</f>
        <v>26</v>
      </c>
      <c r="AH14" s="222">
        <f>'Круглосуточный стационар'!O15</f>
        <v>0</v>
      </c>
      <c r="AI14" s="222">
        <f>'Круглосуточный стационар'!W15</f>
        <v>13</v>
      </c>
      <c r="AJ14" s="222">
        <f>'Круглосуточный стационар'!AA15</f>
        <v>13</v>
      </c>
      <c r="AK14" s="141">
        <f t="shared" ref="AK14:AK60" si="8">AJ14-AI14</f>
        <v>0</v>
      </c>
      <c r="AL14" s="223">
        <f>'Круглосуточный стационар'!AE15</f>
        <v>0</v>
      </c>
      <c r="AM14" s="224">
        <f>'Дневной стационар'!C15</f>
        <v>871</v>
      </c>
      <c r="AN14" s="140">
        <f>'Дневной стационар'!K15</f>
        <v>871</v>
      </c>
      <c r="AO14" s="141">
        <f t="shared" ref="AO14:AO60" si="9">AN14-AM14</f>
        <v>0</v>
      </c>
      <c r="AP14" s="225">
        <f>'Дневной стационар'!S15</f>
        <v>0</v>
      </c>
      <c r="AR14" s="15"/>
    </row>
    <row r="15" spans="1:44" x14ac:dyDescent="0.25">
      <c r="A15" s="148">
        <f>'Скорая медицинская помощь'!A16</f>
        <v>3</v>
      </c>
      <c r="B15" s="10" t="str">
        <f>'Скорая медицинская помощь'!C16</f>
        <v>ГБУЗ ККСП</v>
      </c>
      <c r="C15" s="138">
        <f>'Скорая медицинская помощь'!D16</f>
        <v>0</v>
      </c>
      <c r="D15" s="140">
        <f>'Скорая медицинская помощь'!H16</f>
        <v>0</v>
      </c>
      <c r="E15" s="141">
        <f t="shared" si="0"/>
        <v>0</v>
      </c>
      <c r="F15" s="144">
        <f>'Скорая медицинская помощь'!L16</f>
        <v>0</v>
      </c>
      <c r="G15" s="138">
        <f>Поликлиника!D16</f>
        <v>0</v>
      </c>
      <c r="H15" s="140">
        <f>Поликлиника!J16</f>
        <v>0</v>
      </c>
      <c r="I15" s="141">
        <f t="shared" si="1"/>
        <v>0</v>
      </c>
      <c r="J15" s="140">
        <f>Поликлиника!R16</f>
        <v>0</v>
      </c>
      <c r="K15" s="140">
        <f>Поликлиника!AA16</f>
        <v>0</v>
      </c>
      <c r="L15" s="140">
        <f>Поликлиника!AE16</f>
        <v>0</v>
      </c>
      <c r="M15" s="141">
        <f t="shared" si="2"/>
        <v>0</v>
      </c>
      <c r="N15" s="140">
        <f>Поликлиника!AI16</f>
        <v>0</v>
      </c>
      <c r="O15" s="140">
        <f>Поликлиника!AQ16</f>
        <v>0</v>
      </c>
      <c r="P15" s="140">
        <f>Поликлиника!AU16</f>
        <v>0</v>
      </c>
      <c r="Q15" s="141">
        <f t="shared" si="3"/>
        <v>0</v>
      </c>
      <c r="R15" s="140">
        <f>Поликлиника!AY16</f>
        <v>0</v>
      </c>
      <c r="S15" s="143">
        <f>Поликлиника!BG16</f>
        <v>0</v>
      </c>
      <c r="T15" s="143">
        <f>Поликлиника!BK16</f>
        <v>0</v>
      </c>
      <c r="U15" s="141">
        <f t="shared" si="4"/>
        <v>0</v>
      </c>
      <c r="V15" s="143">
        <f>Поликлиника!BO16</f>
        <v>0</v>
      </c>
      <c r="W15" s="140">
        <f>Поликлиника!BW16</f>
        <v>13385</v>
      </c>
      <c r="X15" s="140">
        <f>Поликлиника!CA16</f>
        <v>13385</v>
      </c>
      <c r="Y15" s="141">
        <f t="shared" si="5"/>
        <v>0</v>
      </c>
      <c r="Z15" s="140">
        <f>Поликлиника!CE16</f>
        <v>0</v>
      </c>
      <c r="AA15" s="143">
        <f>Поликлиника!CN16</f>
        <v>0</v>
      </c>
      <c r="AB15" s="143">
        <f>Поликлиника!CR16</f>
        <v>0</v>
      </c>
      <c r="AC15" s="141">
        <f t="shared" si="6"/>
        <v>0</v>
      </c>
      <c r="AD15" s="220">
        <f>Поликлиника!CV16</f>
        <v>0</v>
      </c>
      <c r="AE15" s="221">
        <f>'Круглосуточный стационар'!C16</f>
        <v>0</v>
      </c>
      <c r="AF15" s="222">
        <f>'Круглосуточный стационар'!I16</f>
        <v>0</v>
      </c>
      <c r="AG15" s="141">
        <f t="shared" si="7"/>
        <v>0</v>
      </c>
      <c r="AH15" s="222">
        <f>'Круглосуточный стационар'!O16</f>
        <v>0</v>
      </c>
      <c r="AI15" s="222">
        <f>'Круглосуточный стационар'!W16</f>
        <v>0</v>
      </c>
      <c r="AJ15" s="222">
        <f>'Круглосуточный стационар'!AA16</f>
        <v>0</v>
      </c>
      <c r="AK15" s="141">
        <f t="shared" si="8"/>
        <v>0</v>
      </c>
      <c r="AL15" s="223">
        <f>'Круглосуточный стационар'!AE16</f>
        <v>0</v>
      </c>
      <c r="AM15" s="224">
        <f>'Дневной стационар'!C16</f>
        <v>0</v>
      </c>
      <c r="AN15" s="140">
        <f>'Дневной стационар'!K16</f>
        <v>0</v>
      </c>
      <c r="AO15" s="141">
        <f t="shared" si="9"/>
        <v>0</v>
      </c>
      <c r="AP15" s="225">
        <f>'Дневной стационар'!S16</f>
        <v>0</v>
      </c>
      <c r="AR15" s="15"/>
    </row>
    <row r="16" spans="1:44" x14ac:dyDescent="0.25">
      <c r="A16" s="148">
        <f>'Скорая медицинская помощь'!A17</f>
        <v>4</v>
      </c>
      <c r="B16" s="10" t="str">
        <f>'Скорая медицинская помощь'!C17</f>
        <v>ГБУЗ КККВД</v>
      </c>
      <c r="C16" s="138">
        <f>'Скорая медицинская помощь'!D17</f>
        <v>0</v>
      </c>
      <c r="D16" s="140">
        <f>'Скорая медицинская помощь'!H17</f>
        <v>0</v>
      </c>
      <c r="E16" s="141">
        <f t="shared" si="0"/>
        <v>0</v>
      </c>
      <c r="F16" s="144">
        <f>'Скорая медицинская помощь'!L17</f>
        <v>0</v>
      </c>
      <c r="G16" s="138">
        <f>Поликлиника!D17</f>
        <v>0</v>
      </c>
      <c r="H16" s="140">
        <f>Поликлиника!J17</f>
        <v>0</v>
      </c>
      <c r="I16" s="141">
        <f t="shared" si="1"/>
        <v>0</v>
      </c>
      <c r="J16" s="140">
        <f>Поликлиника!R17</f>
        <v>0</v>
      </c>
      <c r="K16" s="140">
        <f>Поликлиника!AA17</f>
        <v>4147</v>
      </c>
      <c r="L16" s="140">
        <f>Поликлиника!AE17</f>
        <v>4147</v>
      </c>
      <c r="M16" s="141">
        <f t="shared" si="2"/>
        <v>0</v>
      </c>
      <c r="N16" s="140">
        <f>Поликлиника!AI17</f>
        <v>0</v>
      </c>
      <c r="O16" s="140">
        <f>Поликлиника!AQ17</f>
        <v>0</v>
      </c>
      <c r="P16" s="140">
        <f>Поликлиника!AU17</f>
        <v>0</v>
      </c>
      <c r="Q16" s="141">
        <f t="shared" si="3"/>
        <v>0</v>
      </c>
      <c r="R16" s="140">
        <f>Поликлиника!AY17</f>
        <v>0</v>
      </c>
      <c r="S16" s="143">
        <f>Поликлиника!BG17</f>
        <v>0</v>
      </c>
      <c r="T16" s="143">
        <f>Поликлиника!BK17</f>
        <v>0</v>
      </c>
      <c r="U16" s="141">
        <f t="shared" si="4"/>
        <v>0</v>
      </c>
      <c r="V16" s="143">
        <f>Поликлиника!BO17</f>
        <v>0</v>
      </c>
      <c r="W16" s="140">
        <f>Поликлиника!BW17</f>
        <v>9943</v>
      </c>
      <c r="X16" s="140">
        <f>Поликлиника!CA17</f>
        <v>9943</v>
      </c>
      <c r="Y16" s="141">
        <f t="shared" si="5"/>
        <v>0</v>
      </c>
      <c r="Z16" s="140">
        <f>Поликлиника!CE17</f>
        <v>0</v>
      </c>
      <c r="AA16" s="143">
        <f>Поликлиника!CN17</f>
        <v>0</v>
      </c>
      <c r="AB16" s="143">
        <f>Поликлиника!CR17</f>
        <v>0</v>
      </c>
      <c r="AC16" s="141">
        <f t="shared" si="6"/>
        <v>0</v>
      </c>
      <c r="AD16" s="220">
        <f>Поликлиника!CV17</f>
        <v>0</v>
      </c>
      <c r="AE16" s="221">
        <f>'Круглосуточный стационар'!C17</f>
        <v>403</v>
      </c>
      <c r="AF16" s="222">
        <f>'Круглосуточный стационар'!I17</f>
        <v>403</v>
      </c>
      <c r="AG16" s="141">
        <f t="shared" si="7"/>
        <v>0</v>
      </c>
      <c r="AH16" s="222">
        <f>'Круглосуточный стационар'!O17</f>
        <v>0</v>
      </c>
      <c r="AI16" s="222">
        <f>'Круглосуточный стационар'!W17</f>
        <v>0</v>
      </c>
      <c r="AJ16" s="222">
        <f>'Круглосуточный стационар'!AA17</f>
        <v>0</v>
      </c>
      <c r="AK16" s="141">
        <f t="shared" si="8"/>
        <v>0</v>
      </c>
      <c r="AL16" s="223">
        <f>'Круглосуточный стационар'!AE17</f>
        <v>0</v>
      </c>
      <c r="AM16" s="224">
        <f>'Дневной стационар'!C17</f>
        <v>570</v>
      </c>
      <c r="AN16" s="140">
        <f>'Дневной стационар'!K17</f>
        <v>570</v>
      </c>
      <c r="AO16" s="141">
        <f t="shared" si="9"/>
        <v>0</v>
      </c>
      <c r="AP16" s="225">
        <f>'Дневной стационар'!S17</f>
        <v>0</v>
      </c>
      <c r="AR16" s="15"/>
    </row>
    <row r="17" spans="1:44" x14ac:dyDescent="0.25">
      <c r="A17" s="148">
        <f>'Скорая медицинская помощь'!A18</f>
        <v>5</v>
      </c>
      <c r="B17" s="10" t="str">
        <f>'Скорая медицинская помощь'!C18</f>
        <v>ГБУЗ КККД</v>
      </c>
      <c r="C17" s="138">
        <f>'Скорая медицинская помощь'!D18</f>
        <v>0</v>
      </c>
      <c r="D17" s="140">
        <f>'Скорая медицинская помощь'!H18</f>
        <v>0</v>
      </c>
      <c r="E17" s="141">
        <f t="shared" si="0"/>
        <v>0</v>
      </c>
      <c r="F17" s="144">
        <f>'Скорая медицинская помощь'!L18</f>
        <v>0</v>
      </c>
      <c r="G17" s="138">
        <f>Поликлиника!D18</f>
        <v>5328</v>
      </c>
      <c r="H17" s="140">
        <f>Поликлиника!J18</f>
        <v>5328</v>
      </c>
      <c r="I17" s="141">
        <f t="shared" si="1"/>
        <v>0</v>
      </c>
      <c r="J17" s="140">
        <f>Поликлиника!R18</f>
        <v>0</v>
      </c>
      <c r="K17" s="140">
        <f>Поликлиника!AA18</f>
        <v>29001</v>
      </c>
      <c r="L17" s="140">
        <f>Поликлиника!AE18</f>
        <v>29001</v>
      </c>
      <c r="M17" s="141">
        <f t="shared" si="2"/>
        <v>0</v>
      </c>
      <c r="N17" s="140">
        <f>Поликлиника!AI18</f>
        <v>0</v>
      </c>
      <c r="O17" s="140">
        <f>Поликлиника!AQ18</f>
        <v>7850</v>
      </c>
      <c r="P17" s="140">
        <f>Поликлиника!AU18</f>
        <v>7850</v>
      </c>
      <c r="Q17" s="141">
        <f t="shared" si="3"/>
        <v>0</v>
      </c>
      <c r="R17" s="140">
        <f>Поликлиника!AY18</f>
        <v>0</v>
      </c>
      <c r="S17" s="143">
        <f>Поликлиника!BG18</f>
        <v>1632</v>
      </c>
      <c r="T17" s="143">
        <f>Поликлиника!BK18</f>
        <v>1632</v>
      </c>
      <c r="U17" s="141">
        <f t="shared" si="4"/>
        <v>0</v>
      </c>
      <c r="V17" s="143">
        <f>Поликлиника!BO18</f>
        <v>0</v>
      </c>
      <c r="W17" s="140">
        <f>Поликлиника!BW18</f>
        <v>10820</v>
      </c>
      <c r="X17" s="140">
        <f>Поликлиника!CA18</f>
        <v>10820</v>
      </c>
      <c r="Y17" s="141">
        <f t="shared" si="5"/>
        <v>0</v>
      </c>
      <c r="Z17" s="140">
        <f>Поликлиника!CE18</f>
        <v>0</v>
      </c>
      <c r="AA17" s="143">
        <f>Поликлиника!CN18</f>
        <v>3200</v>
      </c>
      <c r="AB17" s="143">
        <f>Поликлиника!CR18</f>
        <v>3200</v>
      </c>
      <c r="AC17" s="141">
        <f t="shared" si="6"/>
        <v>0</v>
      </c>
      <c r="AD17" s="220">
        <f>Поликлиника!CV18</f>
        <v>0</v>
      </c>
      <c r="AE17" s="221">
        <f>'Круглосуточный стационар'!C18</f>
        <v>0</v>
      </c>
      <c r="AF17" s="222">
        <f>'Круглосуточный стационар'!I18</f>
        <v>0</v>
      </c>
      <c r="AG17" s="141">
        <f t="shared" si="7"/>
        <v>0</v>
      </c>
      <c r="AH17" s="222">
        <f>'Круглосуточный стационар'!O18</f>
        <v>0</v>
      </c>
      <c r="AI17" s="222">
        <f>'Круглосуточный стационар'!W18</f>
        <v>0</v>
      </c>
      <c r="AJ17" s="222">
        <f>'Круглосуточный стационар'!AA18</f>
        <v>0</v>
      </c>
      <c r="AK17" s="141">
        <f t="shared" si="8"/>
        <v>0</v>
      </c>
      <c r="AL17" s="223">
        <f>'Круглосуточный стационар'!AE18</f>
        <v>0</v>
      </c>
      <c r="AM17" s="224">
        <f>'Дневной стационар'!C18</f>
        <v>1191</v>
      </c>
      <c r="AN17" s="140">
        <f>'Дневной стационар'!K18</f>
        <v>1191</v>
      </c>
      <c r="AO17" s="141">
        <f t="shared" si="9"/>
        <v>0</v>
      </c>
      <c r="AP17" s="225">
        <f>'Дневной стационар'!S18</f>
        <v>0</v>
      </c>
      <c r="AR17" s="15"/>
    </row>
    <row r="18" spans="1:44" x14ac:dyDescent="0.25">
      <c r="A18" s="148">
        <f>'Скорая медицинская помощь'!A19</f>
        <v>6</v>
      </c>
      <c r="B18" s="10" t="str">
        <f>'Скорая медицинская помощь'!C19</f>
        <v>ГБУЗ ККОД</v>
      </c>
      <c r="C18" s="138">
        <f>'Скорая медицинская помощь'!D19</f>
        <v>0</v>
      </c>
      <c r="D18" s="140">
        <f>'Скорая медицинская помощь'!H19</f>
        <v>0</v>
      </c>
      <c r="E18" s="141">
        <f t="shared" si="0"/>
        <v>0</v>
      </c>
      <c r="F18" s="144">
        <f>'Скорая медицинская помощь'!L19</f>
        <v>0</v>
      </c>
      <c r="G18" s="138">
        <f>Поликлиника!D19</f>
        <v>0</v>
      </c>
      <c r="H18" s="140">
        <f>Поликлиника!J19</f>
        <v>0</v>
      </c>
      <c r="I18" s="141">
        <f t="shared" si="1"/>
        <v>0</v>
      </c>
      <c r="J18" s="140">
        <f>Поликлиника!R19</f>
        <v>0</v>
      </c>
      <c r="K18" s="140">
        <f>Поликлиника!AA19</f>
        <v>13724</v>
      </c>
      <c r="L18" s="140">
        <f>Поликлиника!AE19</f>
        <v>13724</v>
      </c>
      <c r="M18" s="141">
        <f t="shared" si="2"/>
        <v>0</v>
      </c>
      <c r="N18" s="140">
        <f>Поликлиника!AI19</f>
        <v>0</v>
      </c>
      <c r="O18" s="140">
        <f>Поликлиника!AQ19</f>
        <v>6144</v>
      </c>
      <c r="P18" s="140">
        <f>Поликлиника!AU19</f>
        <v>6144</v>
      </c>
      <c r="Q18" s="141">
        <f t="shared" si="3"/>
        <v>0</v>
      </c>
      <c r="R18" s="140">
        <f>Поликлиника!AY19</f>
        <v>0</v>
      </c>
      <c r="S18" s="143">
        <f>Поликлиника!BG19</f>
        <v>0</v>
      </c>
      <c r="T18" s="143">
        <f>Поликлиника!BK19</f>
        <v>0</v>
      </c>
      <c r="U18" s="141">
        <f t="shared" si="4"/>
        <v>0</v>
      </c>
      <c r="V18" s="143">
        <f>Поликлиника!BO19</f>
        <v>0</v>
      </c>
      <c r="W18" s="140">
        <f>Поликлиника!BW19</f>
        <v>7984</v>
      </c>
      <c r="X18" s="140">
        <f>Поликлиника!CA19</f>
        <v>7984</v>
      </c>
      <c r="Y18" s="141">
        <f t="shared" si="5"/>
        <v>0</v>
      </c>
      <c r="Z18" s="140">
        <f>Поликлиника!CE19</f>
        <v>0</v>
      </c>
      <c r="AA18" s="143">
        <f>Поликлиника!CN19</f>
        <v>59524</v>
      </c>
      <c r="AB18" s="143">
        <f>Поликлиника!CR19</f>
        <v>59524</v>
      </c>
      <c r="AC18" s="141">
        <f t="shared" si="6"/>
        <v>0</v>
      </c>
      <c r="AD18" s="220">
        <f>Поликлиника!CV19</f>
        <v>0</v>
      </c>
      <c r="AE18" s="221">
        <f>'Круглосуточный стационар'!C19</f>
        <v>2929</v>
      </c>
      <c r="AF18" s="222">
        <f>'Круглосуточный стационар'!I19</f>
        <v>2929</v>
      </c>
      <c r="AG18" s="141">
        <f t="shared" si="7"/>
        <v>0</v>
      </c>
      <c r="AH18" s="222">
        <f>'Круглосуточный стационар'!O19</f>
        <v>0</v>
      </c>
      <c r="AI18" s="222">
        <f>'Круглосуточный стационар'!W19</f>
        <v>105</v>
      </c>
      <c r="AJ18" s="222">
        <f>'Круглосуточный стационар'!AA19</f>
        <v>105</v>
      </c>
      <c r="AK18" s="141">
        <f t="shared" si="8"/>
        <v>0</v>
      </c>
      <c r="AL18" s="223">
        <f>'Круглосуточный стационар'!AE19</f>
        <v>0</v>
      </c>
      <c r="AM18" s="224">
        <f>'Дневной стационар'!C19</f>
        <v>3174</v>
      </c>
      <c r="AN18" s="140">
        <f>'Дневной стационар'!K19</f>
        <v>3174</v>
      </c>
      <c r="AO18" s="141">
        <f t="shared" si="9"/>
        <v>0</v>
      </c>
      <c r="AP18" s="225">
        <f>'Дневной стационар'!S19</f>
        <v>0</v>
      </c>
      <c r="AR18" s="15"/>
    </row>
    <row r="19" spans="1:44" x14ac:dyDescent="0.25">
      <c r="A19" s="148">
        <f>'Скорая медицинская помощь'!A20</f>
        <v>7</v>
      </c>
      <c r="B19" s="10" t="str">
        <f>'Скорая медицинская помощь'!C20</f>
        <v>ГБУЗ КОБ</v>
      </c>
      <c r="C19" s="138">
        <f>'Скорая медицинская помощь'!D20</f>
        <v>1341</v>
      </c>
      <c r="D19" s="140">
        <f>'Скорая медицинская помощь'!H20</f>
        <v>1341</v>
      </c>
      <c r="E19" s="141">
        <f t="shared" si="0"/>
        <v>0</v>
      </c>
      <c r="F19" s="144">
        <f>'Скорая медицинская помощь'!L20</f>
        <v>0</v>
      </c>
      <c r="G19" s="138">
        <f>Поликлиника!D20</f>
        <v>2509</v>
      </c>
      <c r="H19" s="140">
        <f>Поликлиника!J20</f>
        <v>2509</v>
      </c>
      <c r="I19" s="141">
        <f t="shared" si="1"/>
        <v>0</v>
      </c>
      <c r="J19" s="140">
        <f>Поликлиника!R20</f>
        <v>0</v>
      </c>
      <c r="K19" s="140">
        <f>Поликлиника!AA20</f>
        <v>12655</v>
      </c>
      <c r="L19" s="140">
        <f>Поликлиника!AE20</f>
        <v>12655</v>
      </c>
      <c r="M19" s="141">
        <f t="shared" si="2"/>
        <v>0</v>
      </c>
      <c r="N19" s="140">
        <f>Поликлиника!AI20</f>
        <v>0</v>
      </c>
      <c r="O19" s="140">
        <f>Поликлиника!AQ20</f>
        <v>717</v>
      </c>
      <c r="P19" s="140">
        <f>Поликлиника!AU20</f>
        <v>772</v>
      </c>
      <c r="Q19" s="141">
        <f t="shared" si="3"/>
        <v>55</v>
      </c>
      <c r="R19" s="140">
        <f>Поликлиника!AY20</f>
        <v>0</v>
      </c>
      <c r="S19" s="143">
        <f>Поликлиника!BG20</f>
        <v>900</v>
      </c>
      <c r="T19" s="143">
        <f>Поликлиника!BK20</f>
        <v>900</v>
      </c>
      <c r="U19" s="141">
        <f t="shared" si="4"/>
        <v>0</v>
      </c>
      <c r="V19" s="143">
        <f>Поликлиника!BO20</f>
        <v>0</v>
      </c>
      <c r="W19" s="140">
        <f>Поликлиника!BW20</f>
        <v>6517</v>
      </c>
      <c r="X19" s="140">
        <f>Поликлиника!CA20</f>
        <v>6517</v>
      </c>
      <c r="Y19" s="141">
        <f t="shared" si="5"/>
        <v>0</v>
      </c>
      <c r="Z19" s="140">
        <f>Поликлиника!CE20</f>
        <v>0</v>
      </c>
      <c r="AA19" s="143">
        <f>Поликлиника!CN20</f>
        <v>0</v>
      </c>
      <c r="AB19" s="143">
        <f>Поликлиника!CR20</f>
        <v>0</v>
      </c>
      <c r="AC19" s="141">
        <f t="shared" si="6"/>
        <v>0</v>
      </c>
      <c r="AD19" s="220">
        <f>Поликлиника!CV20</f>
        <v>0</v>
      </c>
      <c r="AE19" s="221">
        <f>'Круглосуточный стационар'!C20</f>
        <v>941</v>
      </c>
      <c r="AF19" s="222">
        <f>'Круглосуточный стационар'!I20</f>
        <v>941</v>
      </c>
      <c r="AG19" s="141">
        <f t="shared" si="7"/>
        <v>0</v>
      </c>
      <c r="AH19" s="222">
        <f>'Круглосуточный стационар'!O20</f>
        <v>0</v>
      </c>
      <c r="AI19" s="222">
        <f>'Круглосуточный стационар'!W20</f>
        <v>0</v>
      </c>
      <c r="AJ19" s="222">
        <f>'Круглосуточный стационар'!AA20</f>
        <v>0</v>
      </c>
      <c r="AK19" s="141">
        <f t="shared" si="8"/>
        <v>0</v>
      </c>
      <c r="AL19" s="223">
        <f>'Круглосуточный стационар'!AE20</f>
        <v>0</v>
      </c>
      <c r="AM19" s="224">
        <f>'Дневной стационар'!C20</f>
        <v>279</v>
      </c>
      <c r="AN19" s="140">
        <f>'Дневной стационар'!K20</f>
        <v>279</v>
      </c>
      <c r="AO19" s="141">
        <f t="shared" si="9"/>
        <v>0</v>
      </c>
      <c r="AP19" s="225">
        <f>'Дневной стационар'!S20</f>
        <v>0</v>
      </c>
      <c r="AR19" s="15"/>
    </row>
    <row r="20" spans="1:44" x14ac:dyDescent="0.25">
      <c r="A20" s="148">
        <f>'Скорая медицинская помощь'!A21</f>
        <v>8</v>
      </c>
      <c r="B20" s="10" t="str">
        <f>'Скорая медицинская помощь'!C21</f>
        <v>ГБУЗ КК "П-К ГОРОДСКАЯ БОЛЬНИЦА № 1"</v>
      </c>
      <c r="C20" s="138">
        <f>'Скорая медицинская помощь'!D21</f>
        <v>0</v>
      </c>
      <c r="D20" s="140">
        <f>'Скорая медицинская помощь'!H21</f>
        <v>0</v>
      </c>
      <c r="E20" s="141">
        <f t="shared" si="0"/>
        <v>0</v>
      </c>
      <c r="F20" s="144">
        <f>'Скорая медицинская помощь'!L21</f>
        <v>0</v>
      </c>
      <c r="G20" s="138">
        <f>Поликлиника!D21</f>
        <v>11842</v>
      </c>
      <c r="H20" s="140">
        <f>Поликлиника!J21</f>
        <v>11842</v>
      </c>
      <c r="I20" s="141">
        <f t="shared" si="1"/>
        <v>0</v>
      </c>
      <c r="J20" s="140">
        <f>Поликлиника!R21</f>
        <v>0</v>
      </c>
      <c r="K20" s="140">
        <f>Поликлиника!AA21</f>
        <v>35294</v>
      </c>
      <c r="L20" s="140">
        <f>Поликлиника!AE21</f>
        <v>35294</v>
      </c>
      <c r="M20" s="141">
        <f t="shared" si="2"/>
        <v>0</v>
      </c>
      <c r="N20" s="140">
        <f>Поликлиника!AI21</f>
        <v>0</v>
      </c>
      <c r="O20" s="140">
        <f>Поликлиника!AQ21</f>
        <v>5112</v>
      </c>
      <c r="P20" s="140">
        <f>Поликлиника!AU21</f>
        <v>6345</v>
      </c>
      <c r="Q20" s="141">
        <f t="shared" si="3"/>
        <v>1233</v>
      </c>
      <c r="R20" s="140">
        <f>Поликлиника!AY21</f>
        <v>0</v>
      </c>
      <c r="S20" s="143">
        <f>Поликлиника!BG21</f>
        <v>3625</v>
      </c>
      <c r="T20" s="143">
        <f>Поликлиника!BK21</f>
        <v>3625</v>
      </c>
      <c r="U20" s="141">
        <f t="shared" si="4"/>
        <v>0</v>
      </c>
      <c r="V20" s="143">
        <f>Поликлиника!BO21</f>
        <v>0</v>
      </c>
      <c r="W20" s="140">
        <f>Поликлиника!BW21</f>
        <v>23260</v>
      </c>
      <c r="X20" s="140">
        <f>Поликлиника!CA21</f>
        <v>23260</v>
      </c>
      <c r="Y20" s="141">
        <f t="shared" si="5"/>
        <v>0</v>
      </c>
      <c r="Z20" s="140">
        <f>Поликлиника!CE21</f>
        <v>0</v>
      </c>
      <c r="AA20" s="143">
        <f>Поликлиника!CN21</f>
        <v>795</v>
      </c>
      <c r="AB20" s="143">
        <f>Поликлиника!CR21</f>
        <v>795</v>
      </c>
      <c r="AC20" s="141">
        <f t="shared" si="6"/>
        <v>0</v>
      </c>
      <c r="AD20" s="220">
        <f>Поликлиника!CV21</f>
        <v>0</v>
      </c>
      <c r="AE20" s="221">
        <f>'Круглосуточный стационар'!C21</f>
        <v>3289</v>
      </c>
      <c r="AF20" s="222">
        <f>'Круглосуточный стационар'!I21</f>
        <v>3289</v>
      </c>
      <c r="AG20" s="141">
        <f t="shared" si="7"/>
        <v>0</v>
      </c>
      <c r="AH20" s="222">
        <f>'Круглосуточный стационар'!O21</f>
        <v>0</v>
      </c>
      <c r="AI20" s="222">
        <f>'Круглосуточный стационар'!W21</f>
        <v>0</v>
      </c>
      <c r="AJ20" s="222">
        <f>'Круглосуточный стационар'!AA21</f>
        <v>0</v>
      </c>
      <c r="AK20" s="141">
        <f t="shared" si="8"/>
        <v>0</v>
      </c>
      <c r="AL20" s="223">
        <f>'Круглосуточный стационар'!AE21</f>
        <v>0</v>
      </c>
      <c r="AM20" s="224">
        <f>'Дневной стационар'!C21</f>
        <v>274</v>
      </c>
      <c r="AN20" s="140">
        <f>'Дневной стационар'!K21</f>
        <v>274</v>
      </c>
      <c r="AO20" s="141">
        <f t="shared" si="9"/>
        <v>0</v>
      </c>
      <c r="AP20" s="225">
        <f>'Дневной стационар'!S21</f>
        <v>0</v>
      </c>
      <c r="AR20" s="15"/>
    </row>
    <row r="21" spans="1:44" x14ac:dyDescent="0.25">
      <c r="A21" s="148">
        <f>'Скорая медицинская помощь'!A22</f>
        <v>9</v>
      </c>
      <c r="B21" s="10" t="str">
        <f>'Скорая медицинская помощь'!C22</f>
        <v>ГБУЗ КК "П-К ГОРОДСКАЯ БОЛЬНИЦА № 2"</v>
      </c>
      <c r="C21" s="138">
        <f>'Скорая медицинская помощь'!D22</f>
        <v>0</v>
      </c>
      <c r="D21" s="140">
        <f>'Скорая медицинская помощь'!H22</f>
        <v>0</v>
      </c>
      <c r="E21" s="141">
        <f t="shared" si="0"/>
        <v>0</v>
      </c>
      <c r="F21" s="144">
        <f>'Скорая медицинская помощь'!L22</f>
        <v>0</v>
      </c>
      <c r="G21" s="138">
        <f>Поликлиника!D22</f>
        <v>19387</v>
      </c>
      <c r="H21" s="140">
        <f>Поликлиника!J22</f>
        <v>19387</v>
      </c>
      <c r="I21" s="141">
        <f t="shared" si="1"/>
        <v>0</v>
      </c>
      <c r="J21" s="140">
        <f>Поликлиника!R22</f>
        <v>0</v>
      </c>
      <c r="K21" s="140">
        <f>Поликлиника!AA22</f>
        <v>50493</v>
      </c>
      <c r="L21" s="140">
        <f>Поликлиника!AE22</f>
        <v>50493</v>
      </c>
      <c r="M21" s="141">
        <f t="shared" si="2"/>
        <v>0</v>
      </c>
      <c r="N21" s="140">
        <f>Поликлиника!AI22</f>
        <v>0</v>
      </c>
      <c r="O21" s="140">
        <f>Поликлиника!AQ22</f>
        <v>6778</v>
      </c>
      <c r="P21" s="140">
        <f>Поликлиника!AU22</f>
        <v>7736</v>
      </c>
      <c r="Q21" s="141">
        <f t="shared" si="3"/>
        <v>958</v>
      </c>
      <c r="R21" s="140">
        <f>Поликлиника!AY22</f>
        <v>0</v>
      </c>
      <c r="S21" s="143">
        <f>Поликлиника!BG22</f>
        <v>2393</v>
      </c>
      <c r="T21" s="143">
        <f>Поликлиника!BK22</f>
        <v>2393</v>
      </c>
      <c r="U21" s="141">
        <f t="shared" si="4"/>
        <v>0</v>
      </c>
      <c r="V21" s="143">
        <f>Поликлиника!BO22</f>
        <v>0</v>
      </c>
      <c r="W21" s="140">
        <f>Поликлиника!BW22</f>
        <v>19227</v>
      </c>
      <c r="X21" s="140">
        <f>Поликлиника!CA22</f>
        <v>19227</v>
      </c>
      <c r="Y21" s="141">
        <f t="shared" si="5"/>
        <v>0</v>
      </c>
      <c r="Z21" s="140">
        <f>Поликлиника!CE22</f>
        <v>0</v>
      </c>
      <c r="AA21" s="143">
        <f>Поликлиника!CN22</f>
        <v>4762</v>
      </c>
      <c r="AB21" s="143">
        <f>Поликлиника!CR22</f>
        <v>4762</v>
      </c>
      <c r="AC21" s="141">
        <f t="shared" si="6"/>
        <v>0</v>
      </c>
      <c r="AD21" s="220">
        <f>Поликлиника!CV22</f>
        <v>0</v>
      </c>
      <c r="AE21" s="221">
        <f>'Круглосуточный стационар'!C22</f>
        <v>5809</v>
      </c>
      <c r="AF21" s="222">
        <f>'Круглосуточный стационар'!I22</f>
        <v>5809</v>
      </c>
      <c r="AG21" s="141">
        <f t="shared" si="7"/>
        <v>0</v>
      </c>
      <c r="AH21" s="222">
        <f>'Круглосуточный стационар'!O22</f>
        <v>0</v>
      </c>
      <c r="AI21" s="222">
        <f>'Круглосуточный стационар'!W22</f>
        <v>5</v>
      </c>
      <c r="AJ21" s="222">
        <f>'Круглосуточный стационар'!AA22</f>
        <v>5</v>
      </c>
      <c r="AK21" s="141">
        <f t="shared" si="8"/>
        <v>0</v>
      </c>
      <c r="AL21" s="223">
        <f>'Круглосуточный стационар'!AE22</f>
        <v>0</v>
      </c>
      <c r="AM21" s="224">
        <f>'Дневной стационар'!C22</f>
        <v>295</v>
      </c>
      <c r="AN21" s="140">
        <f>'Дневной стационар'!K22</f>
        <v>295</v>
      </c>
      <c r="AO21" s="141">
        <f t="shared" si="9"/>
        <v>0</v>
      </c>
      <c r="AP21" s="225">
        <f>'Дневной стационар'!S22</f>
        <v>0</v>
      </c>
      <c r="AR21" s="15"/>
    </row>
    <row r="22" spans="1:44" x14ac:dyDescent="0.25">
      <c r="A22" s="148">
        <f>'Скорая медицинская помощь'!A23</f>
        <v>10</v>
      </c>
      <c r="B22" s="10" t="str">
        <f>'Скорая медицинская помощь'!C23</f>
        <v>ГБУЗ КК "П-К ГОРОДСКАЯ ГЕРИАТРИЧЕСКАЯ БОЛЬНИЦА"</v>
      </c>
      <c r="C22" s="138">
        <f>'Скорая медицинская помощь'!D23</f>
        <v>0</v>
      </c>
      <c r="D22" s="140">
        <f>'Скорая медицинская помощь'!H23</f>
        <v>0</v>
      </c>
      <c r="E22" s="141">
        <f t="shared" si="0"/>
        <v>0</v>
      </c>
      <c r="F22" s="144">
        <f>'Скорая медицинская помощь'!L23</f>
        <v>0</v>
      </c>
      <c r="G22" s="138">
        <f>Поликлиника!D23</f>
        <v>0</v>
      </c>
      <c r="H22" s="140">
        <f>Поликлиника!J23</f>
        <v>0</v>
      </c>
      <c r="I22" s="141">
        <f t="shared" si="1"/>
        <v>0</v>
      </c>
      <c r="J22" s="140">
        <f>Поликлиника!R23</f>
        <v>0</v>
      </c>
      <c r="K22" s="140">
        <f>Поликлиника!AA23</f>
        <v>0</v>
      </c>
      <c r="L22" s="140">
        <f>Поликлиника!AE23</f>
        <v>0</v>
      </c>
      <c r="M22" s="141">
        <f t="shared" si="2"/>
        <v>0</v>
      </c>
      <c r="N22" s="140">
        <f>Поликлиника!AI23</f>
        <v>0</v>
      </c>
      <c r="O22" s="140">
        <f>Поликлиника!AQ23</f>
        <v>0</v>
      </c>
      <c r="P22" s="140">
        <f>Поликлиника!AU23</f>
        <v>0</v>
      </c>
      <c r="Q22" s="141">
        <f t="shared" si="3"/>
        <v>0</v>
      </c>
      <c r="R22" s="140">
        <f>Поликлиника!AY23</f>
        <v>0</v>
      </c>
      <c r="S22" s="143">
        <f>Поликлиника!BG23</f>
        <v>0</v>
      </c>
      <c r="T22" s="143">
        <f>Поликлиника!BK23</f>
        <v>0</v>
      </c>
      <c r="U22" s="141">
        <f t="shared" si="4"/>
        <v>0</v>
      </c>
      <c r="V22" s="143">
        <f>Поликлиника!BO23</f>
        <v>0</v>
      </c>
      <c r="W22" s="140">
        <f>Поликлиника!BW23</f>
        <v>0</v>
      </c>
      <c r="X22" s="140">
        <f>Поликлиника!CA23</f>
        <v>0</v>
      </c>
      <c r="Y22" s="141">
        <f t="shared" si="5"/>
        <v>0</v>
      </c>
      <c r="Z22" s="140">
        <f>Поликлиника!CE23</f>
        <v>0</v>
      </c>
      <c r="AA22" s="143">
        <f>Поликлиника!CN23</f>
        <v>0</v>
      </c>
      <c r="AB22" s="143">
        <f>Поликлиника!CR23</f>
        <v>0</v>
      </c>
      <c r="AC22" s="141">
        <f t="shared" si="6"/>
        <v>0</v>
      </c>
      <c r="AD22" s="220">
        <f>Поликлиника!CV23</f>
        <v>0</v>
      </c>
      <c r="AE22" s="221">
        <f>'Круглосуточный стационар'!C23</f>
        <v>913</v>
      </c>
      <c r="AF22" s="222">
        <f>'Круглосуточный стационар'!I23</f>
        <v>913</v>
      </c>
      <c r="AG22" s="141">
        <f t="shared" si="7"/>
        <v>0</v>
      </c>
      <c r="AH22" s="222">
        <f>'Круглосуточный стационар'!O23</f>
        <v>0</v>
      </c>
      <c r="AI22" s="222">
        <f>'Круглосуточный стационар'!W23</f>
        <v>0</v>
      </c>
      <c r="AJ22" s="222">
        <f>'Круглосуточный стационар'!AA23</f>
        <v>0</v>
      </c>
      <c r="AK22" s="141">
        <f t="shared" si="8"/>
        <v>0</v>
      </c>
      <c r="AL22" s="223">
        <f>'Круглосуточный стационар'!AE23</f>
        <v>0</v>
      </c>
      <c r="AM22" s="224">
        <f>'Дневной стационар'!C23</f>
        <v>0</v>
      </c>
      <c r="AN22" s="140">
        <f>'Дневной стационар'!K23</f>
        <v>0</v>
      </c>
      <c r="AO22" s="141">
        <f t="shared" si="9"/>
        <v>0</v>
      </c>
      <c r="AP22" s="225">
        <f>'Дневной стационар'!S23</f>
        <v>0</v>
      </c>
      <c r="AR22" s="15"/>
    </row>
    <row r="23" spans="1:44" x14ac:dyDescent="0.25">
      <c r="A23" s="148">
        <f>'Скорая медицинская помощь'!A24</f>
        <v>11</v>
      </c>
      <c r="B23" s="10" t="str">
        <f>'Скорая медицинская помощь'!C24</f>
        <v>ГБУЗ КК "П-К ГОРОДСКАЯ ПОЛИКЛИНИКА № 1"</v>
      </c>
      <c r="C23" s="138">
        <f>'Скорая медицинская помощь'!D24</f>
        <v>0</v>
      </c>
      <c r="D23" s="140">
        <f>'Скорая медицинская помощь'!H24</f>
        <v>0</v>
      </c>
      <c r="E23" s="141">
        <f t="shared" si="0"/>
        <v>0</v>
      </c>
      <c r="F23" s="144">
        <f>'Скорая медицинская помощь'!L24</f>
        <v>0</v>
      </c>
      <c r="G23" s="138">
        <f>Поликлиника!D24</f>
        <v>27764</v>
      </c>
      <c r="H23" s="140">
        <f>Поликлиника!J24</f>
        <v>27764</v>
      </c>
      <c r="I23" s="141">
        <f t="shared" si="1"/>
        <v>0</v>
      </c>
      <c r="J23" s="140">
        <f>Поликлиника!R24</f>
        <v>0</v>
      </c>
      <c r="K23" s="140">
        <f>Поликлиника!AA24</f>
        <v>41290</v>
      </c>
      <c r="L23" s="140">
        <f>Поликлиника!AE24</f>
        <v>41290</v>
      </c>
      <c r="M23" s="141">
        <f t="shared" si="2"/>
        <v>0</v>
      </c>
      <c r="N23" s="140">
        <f>Поликлиника!AI24</f>
        <v>0</v>
      </c>
      <c r="O23" s="140">
        <f>Поликлиника!AQ24</f>
        <v>12997</v>
      </c>
      <c r="P23" s="140">
        <f>Поликлиника!AU24</f>
        <v>10735</v>
      </c>
      <c r="Q23" s="141">
        <f t="shared" si="3"/>
        <v>-2262</v>
      </c>
      <c r="R23" s="140">
        <f>Поликлиника!AY24</f>
        <v>0</v>
      </c>
      <c r="S23" s="143">
        <f>Поликлиника!BG24</f>
        <v>19130</v>
      </c>
      <c r="T23" s="143">
        <f>Поликлиника!BK24</f>
        <v>19130</v>
      </c>
      <c r="U23" s="141">
        <f t="shared" si="4"/>
        <v>0</v>
      </c>
      <c r="V23" s="143">
        <f>Поликлиника!BO24</f>
        <v>0</v>
      </c>
      <c r="W23" s="140">
        <f>Поликлиника!BW24</f>
        <v>37988</v>
      </c>
      <c r="X23" s="140">
        <f>Поликлиника!CA24</f>
        <v>37988</v>
      </c>
      <c r="Y23" s="141">
        <f t="shared" si="5"/>
        <v>0</v>
      </c>
      <c r="Z23" s="140">
        <f>Поликлиника!CE24</f>
        <v>0</v>
      </c>
      <c r="AA23" s="143">
        <f>Поликлиника!CN24</f>
        <v>1440</v>
      </c>
      <c r="AB23" s="143">
        <f>Поликлиника!CR24</f>
        <v>1440</v>
      </c>
      <c r="AC23" s="141">
        <f t="shared" si="6"/>
        <v>0</v>
      </c>
      <c r="AD23" s="220">
        <f>Поликлиника!CV24</f>
        <v>0</v>
      </c>
      <c r="AE23" s="221">
        <f>'Круглосуточный стационар'!C24</f>
        <v>0</v>
      </c>
      <c r="AF23" s="222">
        <f>'Круглосуточный стационар'!I24</f>
        <v>0</v>
      </c>
      <c r="AG23" s="141">
        <f t="shared" si="7"/>
        <v>0</v>
      </c>
      <c r="AH23" s="222">
        <f>'Круглосуточный стационар'!O24</f>
        <v>0</v>
      </c>
      <c r="AI23" s="222">
        <f>'Круглосуточный стационар'!W24</f>
        <v>0</v>
      </c>
      <c r="AJ23" s="222">
        <f>'Круглосуточный стационар'!AA24</f>
        <v>0</v>
      </c>
      <c r="AK23" s="141">
        <f t="shared" si="8"/>
        <v>0</v>
      </c>
      <c r="AL23" s="223">
        <f>'Круглосуточный стационар'!AE24</f>
        <v>0</v>
      </c>
      <c r="AM23" s="224">
        <f>'Дневной стационар'!C24</f>
        <v>1000</v>
      </c>
      <c r="AN23" s="140">
        <f>'Дневной стационар'!K24</f>
        <v>1000</v>
      </c>
      <c r="AO23" s="141">
        <f t="shared" si="9"/>
        <v>0</v>
      </c>
      <c r="AP23" s="225">
        <f>'Дневной стационар'!S24</f>
        <v>0</v>
      </c>
      <c r="AR23" s="15"/>
    </row>
    <row r="24" spans="1:44" x14ac:dyDescent="0.25">
      <c r="A24" s="148">
        <f>'Скорая медицинская помощь'!A25</f>
        <v>12</v>
      </c>
      <c r="B24" s="10" t="str">
        <f>'Скорая медицинская помощь'!C25</f>
        <v>ГБУЗ КК П-К ГП №3</v>
      </c>
      <c r="C24" s="138">
        <f>'Скорая медицинская помощь'!D25</f>
        <v>0</v>
      </c>
      <c r="D24" s="140">
        <f>'Скорая медицинская помощь'!H25</f>
        <v>0</v>
      </c>
      <c r="E24" s="141">
        <f t="shared" si="0"/>
        <v>0</v>
      </c>
      <c r="F24" s="144">
        <f>'Скорая медицинская помощь'!L25</f>
        <v>0</v>
      </c>
      <c r="G24" s="138">
        <f>Поликлиника!D25</f>
        <v>33912</v>
      </c>
      <c r="H24" s="140">
        <f>Поликлиника!J25</f>
        <v>33912</v>
      </c>
      <c r="I24" s="141">
        <f t="shared" si="1"/>
        <v>0</v>
      </c>
      <c r="J24" s="140">
        <f>Поликлиника!R25</f>
        <v>0</v>
      </c>
      <c r="K24" s="140">
        <f>Поликлиника!AA25</f>
        <v>55168</v>
      </c>
      <c r="L24" s="140">
        <f>Поликлиника!AE25</f>
        <v>55168</v>
      </c>
      <c r="M24" s="141">
        <f t="shared" si="2"/>
        <v>0</v>
      </c>
      <c r="N24" s="140">
        <f>Поликлиника!AI25</f>
        <v>0</v>
      </c>
      <c r="O24" s="140">
        <f>Поликлиника!AQ25</f>
        <v>14116</v>
      </c>
      <c r="P24" s="140">
        <f>Поликлиника!AU25</f>
        <v>11585</v>
      </c>
      <c r="Q24" s="141">
        <f t="shared" si="3"/>
        <v>-2531</v>
      </c>
      <c r="R24" s="140">
        <f>Поликлиника!AY25</f>
        <v>0</v>
      </c>
      <c r="S24" s="143">
        <f>Поликлиника!BG25</f>
        <v>10828</v>
      </c>
      <c r="T24" s="143">
        <f>Поликлиника!BK25</f>
        <v>10828</v>
      </c>
      <c r="U24" s="141">
        <f t="shared" si="4"/>
        <v>0</v>
      </c>
      <c r="V24" s="143">
        <f>Поликлиника!BO25</f>
        <v>0</v>
      </c>
      <c r="W24" s="140">
        <f>Поликлиника!BW25</f>
        <v>26216</v>
      </c>
      <c r="X24" s="140">
        <f>Поликлиника!CA25</f>
        <v>26216</v>
      </c>
      <c r="Y24" s="141">
        <f t="shared" si="5"/>
        <v>0</v>
      </c>
      <c r="Z24" s="140">
        <f>Поликлиника!CE25</f>
        <v>0</v>
      </c>
      <c r="AA24" s="143">
        <f>Поликлиника!CN25</f>
        <v>1554</v>
      </c>
      <c r="AB24" s="143">
        <f>Поликлиника!CR25</f>
        <v>1554</v>
      </c>
      <c r="AC24" s="141">
        <f t="shared" si="6"/>
        <v>0</v>
      </c>
      <c r="AD24" s="220">
        <f>Поликлиника!CV25</f>
        <v>0</v>
      </c>
      <c r="AE24" s="221">
        <f>'Круглосуточный стационар'!C25</f>
        <v>0</v>
      </c>
      <c r="AF24" s="222">
        <f>'Круглосуточный стационар'!I25</f>
        <v>0</v>
      </c>
      <c r="AG24" s="141">
        <f t="shared" si="7"/>
        <v>0</v>
      </c>
      <c r="AH24" s="222">
        <f>'Круглосуточный стационар'!O25</f>
        <v>0</v>
      </c>
      <c r="AI24" s="222">
        <f>'Круглосуточный стационар'!W25</f>
        <v>0</v>
      </c>
      <c r="AJ24" s="222">
        <f>'Круглосуточный стационар'!AA25</f>
        <v>0</v>
      </c>
      <c r="AK24" s="141">
        <f t="shared" si="8"/>
        <v>0</v>
      </c>
      <c r="AL24" s="223">
        <f>'Круглосуточный стационар'!AE25</f>
        <v>0</v>
      </c>
      <c r="AM24" s="224">
        <f>'Дневной стационар'!C25</f>
        <v>1172</v>
      </c>
      <c r="AN24" s="140">
        <f>'Дневной стационар'!K25</f>
        <v>1172</v>
      </c>
      <c r="AO24" s="141">
        <f t="shared" si="9"/>
        <v>0</v>
      </c>
      <c r="AP24" s="225">
        <f>'Дневной стационар'!S25</f>
        <v>0</v>
      </c>
      <c r="AR24" s="15"/>
    </row>
    <row r="25" spans="1:44" x14ac:dyDescent="0.25">
      <c r="A25" s="148">
        <f>'Скорая медицинская помощь'!A26</f>
        <v>13</v>
      </c>
      <c r="B25" s="10" t="str">
        <f>'Скорая медицинская помощь'!C26</f>
        <v>ГБУЗ ККРД</v>
      </c>
      <c r="C25" s="138">
        <f>'Скорая медицинская помощь'!D26</f>
        <v>0</v>
      </c>
      <c r="D25" s="140">
        <f>'Скорая медицинская помощь'!H26</f>
        <v>0</v>
      </c>
      <c r="E25" s="141">
        <f t="shared" si="0"/>
        <v>0</v>
      </c>
      <c r="F25" s="144">
        <f>'Скорая медицинская помощь'!L26</f>
        <v>0</v>
      </c>
      <c r="G25" s="138">
        <f>Поликлиника!D26</f>
        <v>0</v>
      </c>
      <c r="H25" s="140">
        <f>Поликлиника!J26</f>
        <v>0</v>
      </c>
      <c r="I25" s="141">
        <f t="shared" si="1"/>
        <v>0</v>
      </c>
      <c r="J25" s="140">
        <f>Поликлиника!R26</f>
        <v>0</v>
      </c>
      <c r="K25" s="140">
        <f>Поликлиника!AA26</f>
        <v>19750</v>
      </c>
      <c r="L25" s="140">
        <f>Поликлиника!AE26</f>
        <v>19750</v>
      </c>
      <c r="M25" s="141">
        <f t="shared" si="2"/>
        <v>0</v>
      </c>
      <c r="N25" s="140">
        <f>Поликлиника!AI26</f>
        <v>0</v>
      </c>
      <c r="O25" s="140">
        <f>Поликлиника!AQ26</f>
        <v>0</v>
      </c>
      <c r="P25" s="140">
        <f>Поликлиника!AU26</f>
        <v>0</v>
      </c>
      <c r="Q25" s="141">
        <f t="shared" si="3"/>
        <v>0</v>
      </c>
      <c r="R25" s="140">
        <f>Поликлиника!AY26</f>
        <v>0</v>
      </c>
      <c r="S25" s="143">
        <f>Поликлиника!BG26</f>
        <v>250</v>
      </c>
      <c r="T25" s="143">
        <f>Поликлиника!BK26</f>
        <v>250</v>
      </c>
      <c r="U25" s="141">
        <f t="shared" si="4"/>
        <v>0</v>
      </c>
      <c r="V25" s="143">
        <f>Поликлиника!BO26</f>
        <v>0</v>
      </c>
      <c r="W25" s="140">
        <f>Поликлиника!BW26</f>
        <v>5508</v>
      </c>
      <c r="X25" s="140">
        <f>Поликлиника!CA26</f>
        <v>5508</v>
      </c>
      <c r="Y25" s="141">
        <f t="shared" si="5"/>
        <v>0</v>
      </c>
      <c r="Z25" s="140">
        <f>Поликлиника!CE26</f>
        <v>0</v>
      </c>
      <c r="AA25" s="143">
        <f>Поликлиника!CN26</f>
        <v>2000</v>
      </c>
      <c r="AB25" s="143">
        <f>Поликлиника!CR26</f>
        <v>2000</v>
      </c>
      <c r="AC25" s="141">
        <f t="shared" si="6"/>
        <v>0</v>
      </c>
      <c r="AD25" s="220">
        <f>Поликлиника!CV26</f>
        <v>0</v>
      </c>
      <c r="AE25" s="221">
        <f>'Круглосуточный стационар'!C26</f>
        <v>3660</v>
      </c>
      <c r="AF25" s="222">
        <f>'Круглосуточный стационар'!I26</f>
        <v>3660</v>
      </c>
      <c r="AG25" s="141">
        <f t="shared" si="7"/>
        <v>0</v>
      </c>
      <c r="AH25" s="222">
        <f>'Круглосуточный стационар'!O26</f>
        <v>0</v>
      </c>
      <c r="AI25" s="222">
        <f>'Круглосуточный стационар'!W26</f>
        <v>0</v>
      </c>
      <c r="AJ25" s="222">
        <f>'Круглосуточный стационар'!AA26</f>
        <v>0</v>
      </c>
      <c r="AK25" s="141">
        <f t="shared" si="8"/>
        <v>0</v>
      </c>
      <c r="AL25" s="223">
        <f>'Круглосуточный стационар'!AE26</f>
        <v>0</v>
      </c>
      <c r="AM25" s="224">
        <f>'Дневной стационар'!C26</f>
        <v>819</v>
      </c>
      <c r="AN25" s="140">
        <f>'Дневной стационар'!K26</f>
        <v>819</v>
      </c>
      <c r="AO25" s="141">
        <f t="shared" si="9"/>
        <v>0</v>
      </c>
      <c r="AP25" s="225">
        <f>'Дневной стационар'!S26</f>
        <v>0</v>
      </c>
      <c r="AR25" s="15"/>
    </row>
    <row r="26" spans="1:44" x14ac:dyDescent="0.25">
      <c r="A26" s="148">
        <f>'Скорая медицинская помощь'!A27</f>
        <v>14</v>
      </c>
      <c r="B26" s="10" t="str">
        <f>'Скорая медицинская помощь'!C27</f>
        <v>ГБУЗ КК П-КГСП</v>
      </c>
      <c r="C26" s="138">
        <f>'Скорая медицинская помощь'!D27</f>
        <v>0</v>
      </c>
      <c r="D26" s="140">
        <f>'Скорая медицинская помощь'!H27</f>
        <v>0</v>
      </c>
      <c r="E26" s="141">
        <f t="shared" si="0"/>
        <v>0</v>
      </c>
      <c r="F26" s="144">
        <f>'Скорая медицинская помощь'!L27</f>
        <v>0</v>
      </c>
      <c r="G26" s="138">
        <f>Поликлиника!D27</f>
        <v>0</v>
      </c>
      <c r="H26" s="140">
        <f>Поликлиника!J27</f>
        <v>0</v>
      </c>
      <c r="I26" s="141">
        <f t="shared" si="1"/>
        <v>0</v>
      </c>
      <c r="J26" s="140">
        <f>Поликлиника!R27</f>
        <v>0</v>
      </c>
      <c r="K26" s="140">
        <f>Поликлиника!AA27</f>
        <v>500</v>
      </c>
      <c r="L26" s="140">
        <f>Поликлиника!AE27</f>
        <v>500</v>
      </c>
      <c r="M26" s="141">
        <f t="shared" si="2"/>
        <v>0</v>
      </c>
      <c r="N26" s="140">
        <f>Поликлиника!AI27</f>
        <v>0</v>
      </c>
      <c r="O26" s="140">
        <f>Поликлиника!AQ27</f>
        <v>0</v>
      </c>
      <c r="P26" s="140">
        <f>Поликлиника!AU27</f>
        <v>0</v>
      </c>
      <c r="Q26" s="141">
        <f t="shared" si="3"/>
        <v>0</v>
      </c>
      <c r="R26" s="140">
        <f>Поликлиника!AY27</f>
        <v>0</v>
      </c>
      <c r="S26" s="143">
        <f>Поликлиника!BG27</f>
        <v>7149</v>
      </c>
      <c r="T26" s="143">
        <f>Поликлиника!BK27</f>
        <v>7149</v>
      </c>
      <c r="U26" s="141">
        <f t="shared" si="4"/>
        <v>0</v>
      </c>
      <c r="V26" s="143">
        <f>Поликлиника!BO27</f>
        <v>0</v>
      </c>
      <c r="W26" s="140">
        <f>Поликлиника!BW27</f>
        <v>16900</v>
      </c>
      <c r="X26" s="140">
        <f>Поликлиника!CA27</f>
        <v>16900</v>
      </c>
      <c r="Y26" s="141">
        <f t="shared" si="5"/>
        <v>0</v>
      </c>
      <c r="Z26" s="140">
        <f>Поликлиника!CE27</f>
        <v>0</v>
      </c>
      <c r="AA26" s="143">
        <f>Поликлиника!CN27</f>
        <v>0</v>
      </c>
      <c r="AB26" s="143">
        <f>Поликлиника!CR27</f>
        <v>0</v>
      </c>
      <c r="AC26" s="141">
        <f t="shared" si="6"/>
        <v>0</v>
      </c>
      <c r="AD26" s="220">
        <f>Поликлиника!CV27</f>
        <v>0</v>
      </c>
      <c r="AE26" s="221">
        <f>'Круглосуточный стационар'!C27</f>
        <v>0</v>
      </c>
      <c r="AF26" s="222">
        <f>'Круглосуточный стационар'!I27</f>
        <v>0</v>
      </c>
      <c r="AG26" s="141">
        <f t="shared" si="7"/>
        <v>0</v>
      </c>
      <c r="AH26" s="222">
        <f>'Круглосуточный стационар'!O27</f>
        <v>0</v>
      </c>
      <c r="AI26" s="222">
        <f>'Круглосуточный стационар'!W27</f>
        <v>0</v>
      </c>
      <c r="AJ26" s="222">
        <f>'Круглосуточный стационар'!AA27</f>
        <v>0</v>
      </c>
      <c r="AK26" s="141">
        <f t="shared" si="8"/>
        <v>0</v>
      </c>
      <c r="AL26" s="223">
        <f>'Круглосуточный стационар'!AE27</f>
        <v>0</v>
      </c>
      <c r="AM26" s="224">
        <f>'Дневной стационар'!C27</f>
        <v>0</v>
      </c>
      <c r="AN26" s="140">
        <f>'Дневной стационар'!K27</f>
        <v>0</v>
      </c>
      <c r="AO26" s="141">
        <f t="shared" si="9"/>
        <v>0</v>
      </c>
      <c r="AP26" s="225">
        <f>'Дневной стационар'!S27</f>
        <v>0</v>
      </c>
      <c r="AR26" s="15"/>
    </row>
    <row r="27" spans="1:44" x14ac:dyDescent="0.25">
      <c r="A27" s="148">
        <f>'Скорая медицинская помощь'!A28</f>
        <v>15</v>
      </c>
      <c r="B27" s="10" t="str">
        <f>'Скорая медицинская помощь'!C28</f>
        <v>ГБУЗ КК П-К ГДП №1</v>
      </c>
      <c r="C27" s="138">
        <f>'Скорая медицинская помощь'!D28</f>
        <v>0</v>
      </c>
      <c r="D27" s="140">
        <f>'Скорая медицинская помощь'!H28</f>
        <v>0</v>
      </c>
      <c r="E27" s="141">
        <f t="shared" si="0"/>
        <v>0</v>
      </c>
      <c r="F27" s="144">
        <f>'Скорая медицинская помощь'!L28</f>
        <v>0</v>
      </c>
      <c r="G27" s="138">
        <f>Поликлиника!D28</f>
        <v>29792</v>
      </c>
      <c r="H27" s="140">
        <f>Поликлиника!J28</f>
        <v>29792</v>
      </c>
      <c r="I27" s="141">
        <f t="shared" si="1"/>
        <v>0</v>
      </c>
      <c r="J27" s="140">
        <f>Поликлиника!R28</f>
        <v>0</v>
      </c>
      <c r="K27" s="140">
        <f>Поликлиника!AA28</f>
        <v>144605</v>
      </c>
      <c r="L27" s="140">
        <f>Поликлиника!AE28</f>
        <v>144605</v>
      </c>
      <c r="M27" s="141">
        <f t="shared" si="2"/>
        <v>0</v>
      </c>
      <c r="N27" s="140">
        <f>Поликлиника!AI28</f>
        <v>0</v>
      </c>
      <c r="O27" s="140">
        <f>Поликлиника!AQ28</f>
        <v>70</v>
      </c>
      <c r="P27" s="140">
        <f>Поликлиника!AU28</f>
        <v>70</v>
      </c>
      <c r="Q27" s="141">
        <f t="shared" si="3"/>
        <v>0</v>
      </c>
      <c r="R27" s="140">
        <f>Поликлиника!AY28</f>
        <v>0</v>
      </c>
      <c r="S27" s="143">
        <f>Поликлиника!BG28</f>
        <v>36286</v>
      </c>
      <c r="T27" s="143">
        <f>Поликлиника!BK28</f>
        <v>36286</v>
      </c>
      <c r="U27" s="141">
        <f t="shared" si="4"/>
        <v>0</v>
      </c>
      <c r="V27" s="143">
        <f>Поликлиника!BO28</f>
        <v>0</v>
      </c>
      <c r="W27" s="140">
        <f>Поликлиника!BW28</f>
        <v>49038</v>
      </c>
      <c r="X27" s="140">
        <f>Поликлиника!CA28</f>
        <v>49038</v>
      </c>
      <c r="Y27" s="141">
        <f t="shared" si="5"/>
        <v>0</v>
      </c>
      <c r="Z27" s="140">
        <f>Поликлиника!CE28</f>
        <v>0</v>
      </c>
      <c r="AA27" s="143">
        <f>Поликлиника!CN28</f>
        <v>1614</v>
      </c>
      <c r="AB27" s="143">
        <f>Поликлиника!CR28</f>
        <v>1614</v>
      </c>
      <c r="AC27" s="141">
        <f t="shared" si="6"/>
        <v>0</v>
      </c>
      <c r="AD27" s="220">
        <f>Поликлиника!CV28</f>
        <v>0</v>
      </c>
      <c r="AE27" s="221">
        <f>'Круглосуточный стационар'!C28</f>
        <v>0</v>
      </c>
      <c r="AF27" s="222">
        <f>'Круглосуточный стационар'!I28</f>
        <v>0</v>
      </c>
      <c r="AG27" s="141">
        <f t="shared" si="7"/>
        <v>0</v>
      </c>
      <c r="AH27" s="222">
        <f>'Круглосуточный стационар'!O28</f>
        <v>0</v>
      </c>
      <c r="AI27" s="222">
        <f>'Круглосуточный стационар'!W28</f>
        <v>0</v>
      </c>
      <c r="AJ27" s="222">
        <f>'Круглосуточный стационар'!AA28</f>
        <v>0</v>
      </c>
      <c r="AK27" s="141">
        <f t="shared" si="8"/>
        <v>0</v>
      </c>
      <c r="AL27" s="223">
        <f>'Круглосуточный стационар'!AE28</f>
        <v>0</v>
      </c>
      <c r="AM27" s="224">
        <f>'Дневной стационар'!C28</f>
        <v>432</v>
      </c>
      <c r="AN27" s="140">
        <f>'Дневной стационар'!K28</f>
        <v>432</v>
      </c>
      <c r="AO27" s="141">
        <f t="shared" si="9"/>
        <v>0</v>
      </c>
      <c r="AP27" s="225">
        <f>'Дневной стационар'!S28</f>
        <v>0</v>
      </c>
      <c r="AR27" s="15"/>
    </row>
    <row r="28" spans="1:44" x14ac:dyDescent="0.25">
      <c r="A28" s="148">
        <f>'Скорая медицинская помощь'!A29</f>
        <v>16</v>
      </c>
      <c r="B28" s="10" t="str">
        <f>'Скорая медицинская помощь'!C29</f>
        <v>ГБУЗ КК П-К ГДП № 2</v>
      </c>
      <c r="C28" s="138">
        <f>'Скорая медицинская помощь'!D29</f>
        <v>0</v>
      </c>
      <c r="D28" s="140">
        <f>'Скорая медицинская помощь'!H29</f>
        <v>0</v>
      </c>
      <c r="E28" s="141">
        <f t="shared" si="0"/>
        <v>0</v>
      </c>
      <c r="F28" s="144">
        <f>'Скорая медицинская помощь'!L29</f>
        <v>0</v>
      </c>
      <c r="G28" s="138">
        <f>Поликлиника!D29</f>
        <v>6113</v>
      </c>
      <c r="H28" s="140">
        <f>Поликлиника!J29</f>
        <v>6113</v>
      </c>
      <c r="I28" s="141">
        <f t="shared" si="1"/>
        <v>0</v>
      </c>
      <c r="J28" s="140">
        <f>Поликлиника!R29</f>
        <v>0</v>
      </c>
      <c r="K28" s="140">
        <f>Поликлиника!AA29</f>
        <v>42447</v>
      </c>
      <c r="L28" s="140">
        <f>Поликлиника!AE29</f>
        <v>42447</v>
      </c>
      <c r="M28" s="141">
        <f t="shared" si="2"/>
        <v>0</v>
      </c>
      <c r="N28" s="140">
        <f>Поликлиника!AI29</f>
        <v>0</v>
      </c>
      <c r="O28" s="140">
        <f>Поликлиника!AQ29</f>
        <v>40</v>
      </c>
      <c r="P28" s="140">
        <f>Поликлиника!AU29</f>
        <v>40</v>
      </c>
      <c r="Q28" s="141">
        <f t="shared" si="3"/>
        <v>0</v>
      </c>
      <c r="R28" s="140">
        <f>Поликлиника!AY29</f>
        <v>0</v>
      </c>
      <c r="S28" s="143">
        <f>Поликлиника!BG29</f>
        <v>8000</v>
      </c>
      <c r="T28" s="143">
        <f>Поликлиника!BK29</f>
        <v>8000</v>
      </c>
      <c r="U28" s="141">
        <f t="shared" si="4"/>
        <v>0</v>
      </c>
      <c r="V28" s="143">
        <f>Поликлиника!BO29</f>
        <v>0</v>
      </c>
      <c r="W28" s="140">
        <f>Поликлиника!BW29</f>
        <v>11547</v>
      </c>
      <c r="X28" s="140">
        <f>Поликлиника!CA29</f>
        <v>11630</v>
      </c>
      <c r="Y28" s="141">
        <f t="shared" si="5"/>
        <v>83</v>
      </c>
      <c r="Z28" s="140">
        <f>Поликлиника!CE29</f>
        <v>94</v>
      </c>
      <c r="AA28" s="143">
        <f>Поликлиника!CN29</f>
        <v>922</v>
      </c>
      <c r="AB28" s="143">
        <f>Поликлиника!CR29</f>
        <v>922</v>
      </c>
      <c r="AC28" s="141">
        <f t="shared" si="6"/>
        <v>0</v>
      </c>
      <c r="AD28" s="220">
        <f>Поликлиника!CV29</f>
        <v>278</v>
      </c>
      <c r="AE28" s="221">
        <f>'Круглосуточный стационар'!C29</f>
        <v>0</v>
      </c>
      <c r="AF28" s="222">
        <f>'Круглосуточный стационар'!I29</f>
        <v>0</v>
      </c>
      <c r="AG28" s="141">
        <f t="shared" si="7"/>
        <v>0</v>
      </c>
      <c r="AH28" s="222">
        <f>'Круглосуточный стационар'!O29</f>
        <v>0</v>
      </c>
      <c r="AI28" s="222">
        <f>'Круглосуточный стационар'!W29</f>
        <v>0</v>
      </c>
      <c r="AJ28" s="222">
        <f>'Круглосуточный стационар'!AA29</f>
        <v>0</v>
      </c>
      <c r="AK28" s="141">
        <f t="shared" si="8"/>
        <v>0</v>
      </c>
      <c r="AL28" s="223">
        <f>'Круглосуточный стационар'!AE29</f>
        <v>0</v>
      </c>
      <c r="AM28" s="224">
        <f>'Дневной стационар'!C29</f>
        <v>147</v>
      </c>
      <c r="AN28" s="140">
        <f>'Дневной стационар'!K29</f>
        <v>147</v>
      </c>
      <c r="AO28" s="141">
        <f t="shared" si="9"/>
        <v>0</v>
      </c>
      <c r="AP28" s="225">
        <f>'Дневной стационар'!S29</f>
        <v>53</v>
      </c>
      <c r="AR28" s="15"/>
    </row>
    <row r="29" spans="1:44" x14ac:dyDescent="0.25">
      <c r="A29" s="148">
        <f>'Скорая медицинская помощь'!A30</f>
        <v>17</v>
      </c>
      <c r="B29" s="10" t="str">
        <f>'Скорая медицинская помощь'!C30</f>
        <v>ГБУЗ КК П-К ГДСП</v>
      </c>
      <c r="C29" s="138">
        <f>'Скорая медицинская помощь'!D30</f>
        <v>0</v>
      </c>
      <c r="D29" s="140">
        <f>'Скорая медицинская помощь'!H30</f>
        <v>0</v>
      </c>
      <c r="E29" s="141">
        <f t="shared" si="0"/>
        <v>0</v>
      </c>
      <c r="F29" s="144">
        <f>'Скорая медицинская помощь'!L30</f>
        <v>0</v>
      </c>
      <c r="G29" s="138">
        <f>Поликлиника!D30</f>
        <v>0</v>
      </c>
      <c r="H29" s="140">
        <f>Поликлиника!J30</f>
        <v>0</v>
      </c>
      <c r="I29" s="141">
        <f t="shared" si="1"/>
        <v>0</v>
      </c>
      <c r="J29" s="140">
        <f>Поликлиника!R30</f>
        <v>0</v>
      </c>
      <c r="K29" s="140">
        <f>Поликлиника!AA30</f>
        <v>230</v>
      </c>
      <c r="L29" s="140">
        <f>Поликлиника!AE30</f>
        <v>230</v>
      </c>
      <c r="M29" s="141">
        <f t="shared" si="2"/>
        <v>0</v>
      </c>
      <c r="N29" s="140">
        <f>Поликлиника!AI30</f>
        <v>0</v>
      </c>
      <c r="O29" s="140">
        <f>Поликлиника!AQ30</f>
        <v>0</v>
      </c>
      <c r="P29" s="140">
        <f>Поликлиника!AU30</f>
        <v>0</v>
      </c>
      <c r="Q29" s="141">
        <f t="shared" si="3"/>
        <v>0</v>
      </c>
      <c r="R29" s="140">
        <f>Поликлиника!AY30</f>
        <v>0</v>
      </c>
      <c r="S29" s="143">
        <f>Поликлиника!BG30</f>
        <v>546</v>
      </c>
      <c r="T29" s="143">
        <f>Поликлиника!BK30</f>
        <v>546</v>
      </c>
      <c r="U29" s="141">
        <f t="shared" si="4"/>
        <v>0</v>
      </c>
      <c r="V29" s="143">
        <f>Поликлиника!BO30</f>
        <v>0</v>
      </c>
      <c r="W29" s="140">
        <f>Поликлиника!BW30</f>
        <v>16538</v>
      </c>
      <c r="X29" s="140">
        <f>Поликлиника!CA30</f>
        <v>16538</v>
      </c>
      <c r="Y29" s="141">
        <f t="shared" si="5"/>
        <v>0</v>
      </c>
      <c r="Z29" s="140">
        <f>Поликлиника!CE30</f>
        <v>0</v>
      </c>
      <c r="AA29" s="143">
        <f>Поликлиника!CN30</f>
        <v>0</v>
      </c>
      <c r="AB29" s="143">
        <f>Поликлиника!CR30</f>
        <v>0</v>
      </c>
      <c r="AC29" s="141">
        <f t="shared" si="6"/>
        <v>0</v>
      </c>
      <c r="AD29" s="220">
        <f>Поликлиника!CV30</f>
        <v>0</v>
      </c>
      <c r="AE29" s="221">
        <f>'Круглосуточный стационар'!C30</f>
        <v>0</v>
      </c>
      <c r="AF29" s="222">
        <f>'Круглосуточный стационар'!I30</f>
        <v>0</v>
      </c>
      <c r="AG29" s="141">
        <f t="shared" si="7"/>
        <v>0</v>
      </c>
      <c r="AH29" s="222">
        <f>'Круглосуточный стационар'!O30</f>
        <v>0</v>
      </c>
      <c r="AI29" s="222">
        <f>'Круглосуточный стационар'!W30</f>
        <v>0</v>
      </c>
      <c r="AJ29" s="222">
        <f>'Круглосуточный стационар'!AA30</f>
        <v>0</v>
      </c>
      <c r="AK29" s="141">
        <f t="shared" si="8"/>
        <v>0</v>
      </c>
      <c r="AL29" s="223">
        <f>'Круглосуточный стационар'!AE30</f>
        <v>0</v>
      </c>
      <c r="AM29" s="224">
        <f>'Дневной стационар'!C30</f>
        <v>0</v>
      </c>
      <c r="AN29" s="140">
        <f>'Дневной стационар'!K30</f>
        <v>0</v>
      </c>
      <c r="AO29" s="141">
        <f t="shared" si="9"/>
        <v>0</v>
      </c>
      <c r="AP29" s="225">
        <f>'Дневной стационар'!S30</f>
        <v>0</v>
      </c>
      <c r="AR29" s="15"/>
    </row>
    <row r="30" spans="1:44" x14ac:dyDescent="0.25">
      <c r="A30" s="148">
        <f>'Скорая медицинская помощь'!A31</f>
        <v>18</v>
      </c>
      <c r="B30" s="10" t="str">
        <f>'Скорая медицинская помощь'!C31</f>
        <v>ГБУЗ КК ЕРБ</v>
      </c>
      <c r="C30" s="138">
        <f>'Скорая медицинская помощь'!D31</f>
        <v>0</v>
      </c>
      <c r="D30" s="140">
        <f>'Скорая медицинская помощь'!H31</f>
        <v>0</v>
      </c>
      <c r="E30" s="141">
        <f t="shared" si="0"/>
        <v>0</v>
      </c>
      <c r="F30" s="144">
        <f>'Скорая медицинская помощь'!L31</f>
        <v>0</v>
      </c>
      <c r="G30" s="138">
        <f>Поликлиника!D31</f>
        <v>48842</v>
      </c>
      <c r="H30" s="140">
        <f>Поликлиника!J31</f>
        <v>48842</v>
      </c>
      <c r="I30" s="141">
        <f t="shared" si="1"/>
        <v>0</v>
      </c>
      <c r="J30" s="140">
        <f>Поликлиника!R31</f>
        <v>0</v>
      </c>
      <c r="K30" s="140">
        <f>Поликлиника!AA31</f>
        <v>119170</v>
      </c>
      <c r="L30" s="140">
        <f>Поликлиника!AE31</f>
        <v>119170</v>
      </c>
      <c r="M30" s="141">
        <f t="shared" si="2"/>
        <v>0</v>
      </c>
      <c r="N30" s="140">
        <f>Поликлиника!AI31</f>
        <v>0</v>
      </c>
      <c r="O30" s="140">
        <f>Поликлиника!AQ31</f>
        <v>8656</v>
      </c>
      <c r="P30" s="140">
        <f>Поликлиника!AU31</f>
        <v>9207</v>
      </c>
      <c r="Q30" s="141">
        <f t="shared" si="3"/>
        <v>551</v>
      </c>
      <c r="R30" s="140">
        <f>Поликлиника!AY31</f>
        <v>0</v>
      </c>
      <c r="S30" s="143">
        <f>Поликлиника!BG31</f>
        <v>8605</v>
      </c>
      <c r="T30" s="143">
        <f>Поликлиника!BK31</f>
        <v>8605</v>
      </c>
      <c r="U30" s="141">
        <f t="shared" si="4"/>
        <v>0</v>
      </c>
      <c r="V30" s="143">
        <f>Поликлиника!BO31</f>
        <v>0</v>
      </c>
      <c r="W30" s="140">
        <f>Поликлиника!BW31</f>
        <v>53064</v>
      </c>
      <c r="X30" s="140">
        <f>Поликлиника!CA31</f>
        <v>53064</v>
      </c>
      <c r="Y30" s="141">
        <f t="shared" si="5"/>
        <v>0</v>
      </c>
      <c r="Z30" s="140">
        <f>Поликлиника!CE31</f>
        <v>0</v>
      </c>
      <c r="AA30" s="143">
        <f>Поликлиника!CN31</f>
        <v>4586</v>
      </c>
      <c r="AB30" s="143">
        <f>Поликлиника!CR31</f>
        <v>4586</v>
      </c>
      <c r="AC30" s="141">
        <f t="shared" si="6"/>
        <v>0</v>
      </c>
      <c r="AD30" s="220">
        <f>Поликлиника!CV31</f>
        <v>0</v>
      </c>
      <c r="AE30" s="221">
        <f>'Круглосуточный стационар'!C31</f>
        <v>5524</v>
      </c>
      <c r="AF30" s="222">
        <f>'Круглосуточный стационар'!I31</f>
        <v>5524</v>
      </c>
      <c r="AG30" s="141">
        <f t="shared" si="7"/>
        <v>0</v>
      </c>
      <c r="AH30" s="222">
        <f>'Круглосуточный стационар'!O31</f>
        <v>0</v>
      </c>
      <c r="AI30" s="222">
        <f>'Круглосуточный стационар'!W31</f>
        <v>0</v>
      </c>
      <c r="AJ30" s="222">
        <f>'Круглосуточный стационар'!AA31</f>
        <v>0</v>
      </c>
      <c r="AK30" s="141">
        <f t="shared" si="8"/>
        <v>0</v>
      </c>
      <c r="AL30" s="223">
        <f>'Круглосуточный стационар'!AE31</f>
        <v>0</v>
      </c>
      <c r="AM30" s="224">
        <f>'Дневной стационар'!C31</f>
        <v>813</v>
      </c>
      <c r="AN30" s="140">
        <f>'Дневной стационар'!K31</f>
        <v>813</v>
      </c>
      <c r="AO30" s="141">
        <f t="shared" si="9"/>
        <v>0</v>
      </c>
      <c r="AP30" s="225">
        <f>'Дневной стационар'!S31</f>
        <v>0</v>
      </c>
      <c r="AR30" s="15"/>
    </row>
    <row r="31" spans="1:44" x14ac:dyDescent="0.25">
      <c r="A31" s="148">
        <f>'Скорая медицинская помощь'!A32</f>
        <v>19</v>
      </c>
      <c r="B31" s="10" t="str">
        <f>'Скорая медицинская помощь'!C32</f>
        <v>ГБУЗ КК ЕРСП</v>
      </c>
      <c r="C31" s="138">
        <f>'Скорая медицинская помощь'!D32</f>
        <v>0</v>
      </c>
      <c r="D31" s="140">
        <f>'Скорая медицинская помощь'!H32</f>
        <v>0</v>
      </c>
      <c r="E31" s="141">
        <f t="shared" si="0"/>
        <v>0</v>
      </c>
      <c r="F31" s="144">
        <f>'Скорая медицинская помощь'!L32</f>
        <v>0</v>
      </c>
      <c r="G31" s="138">
        <f>Поликлиника!D32</f>
        <v>0</v>
      </c>
      <c r="H31" s="140">
        <f>Поликлиника!J32</f>
        <v>0</v>
      </c>
      <c r="I31" s="141">
        <f t="shared" si="1"/>
        <v>0</v>
      </c>
      <c r="J31" s="140">
        <f>Поликлиника!R32</f>
        <v>0</v>
      </c>
      <c r="K31" s="140">
        <f>Поликлиника!AA32</f>
        <v>1000</v>
      </c>
      <c r="L31" s="140">
        <f>Поликлиника!AE32</f>
        <v>1000</v>
      </c>
      <c r="M31" s="141">
        <f t="shared" si="2"/>
        <v>0</v>
      </c>
      <c r="N31" s="140">
        <f>Поликлиника!AI32</f>
        <v>0</v>
      </c>
      <c r="O31" s="140">
        <f>Поликлиника!AQ32</f>
        <v>0</v>
      </c>
      <c r="P31" s="140">
        <f>Поликлиника!AU32</f>
        <v>0</v>
      </c>
      <c r="Q31" s="141">
        <f t="shared" si="3"/>
        <v>0</v>
      </c>
      <c r="R31" s="140">
        <f>Поликлиника!AY32</f>
        <v>0</v>
      </c>
      <c r="S31" s="143">
        <f>Поликлиника!BG32</f>
        <v>450</v>
      </c>
      <c r="T31" s="143">
        <f>Поликлиника!BK32</f>
        <v>450</v>
      </c>
      <c r="U31" s="141">
        <f t="shared" si="4"/>
        <v>0</v>
      </c>
      <c r="V31" s="143">
        <f>Поликлиника!BO32</f>
        <v>0</v>
      </c>
      <c r="W31" s="140">
        <f>Поликлиника!BW32</f>
        <v>17271</v>
      </c>
      <c r="X31" s="140">
        <f>Поликлиника!CA32</f>
        <v>17271</v>
      </c>
      <c r="Y31" s="141">
        <f t="shared" si="5"/>
        <v>0</v>
      </c>
      <c r="Z31" s="140">
        <f>Поликлиника!CE32</f>
        <v>0</v>
      </c>
      <c r="AA31" s="143">
        <f>Поликлиника!CN32</f>
        <v>0</v>
      </c>
      <c r="AB31" s="143">
        <f>Поликлиника!CR32</f>
        <v>0</v>
      </c>
      <c r="AC31" s="141">
        <f t="shared" si="6"/>
        <v>0</v>
      </c>
      <c r="AD31" s="220">
        <f>Поликлиника!CV32</f>
        <v>0</v>
      </c>
      <c r="AE31" s="221">
        <f>'Круглосуточный стационар'!C32</f>
        <v>0</v>
      </c>
      <c r="AF31" s="222">
        <f>'Круглосуточный стационар'!I32</f>
        <v>0</v>
      </c>
      <c r="AG31" s="141">
        <f t="shared" si="7"/>
        <v>0</v>
      </c>
      <c r="AH31" s="222">
        <f>'Круглосуточный стационар'!O32</f>
        <v>0</v>
      </c>
      <c r="AI31" s="222">
        <f>'Круглосуточный стационар'!W32</f>
        <v>0</v>
      </c>
      <c r="AJ31" s="222">
        <f>'Круглосуточный стационар'!AA32</f>
        <v>0</v>
      </c>
      <c r="AK31" s="141">
        <f t="shared" si="8"/>
        <v>0</v>
      </c>
      <c r="AL31" s="223">
        <f>'Круглосуточный стационар'!AE32</f>
        <v>0</v>
      </c>
      <c r="AM31" s="224">
        <f>'Дневной стационар'!C32</f>
        <v>0</v>
      </c>
      <c r="AN31" s="140">
        <f>'Дневной стационар'!K32</f>
        <v>0</v>
      </c>
      <c r="AO31" s="141">
        <f t="shared" si="9"/>
        <v>0</v>
      </c>
      <c r="AP31" s="225">
        <f>'Дневной стационар'!S32</f>
        <v>0</v>
      </c>
      <c r="AR31" s="15"/>
    </row>
    <row r="32" spans="1:44" x14ac:dyDescent="0.25">
      <c r="A32" s="148">
        <f>'Скорая медицинская помощь'!A33</f>
        <v>20</v>
      </c>
      <c r="B32" s="10" t="str">
        <f>'Скорая медицинская помощь'!C33</f>
        <v>ГБУЗ КК "МИЛЬКОВСКАЯ РБ"</v>
      </c>
      <c r="C32" s="138">
        <f>'Скорая медицинская помощь'!D33</f>
        <v>1950</v>
      </c>
      <c r="D32" s="140">
        <f>'Скорая медицинская помощь'!H33</f>
        <v>1950</v>
      </c>
      <c r="E32" s="141">
        <f t="shared" si="0"/>
        <v>0</v>
      </c>
      <c r="F32" s="144">
        <f>'Скорая медицинская помощь'!L33</f>
        <v>0</v>
      </c>
      <c r="G32" s="138">
        <f>Поликлиника!D33</f>
        <v>6052</v>
      </c>
      <c r="H32" s="140">
        <f>Поликлиника!J33</f>
        <v>6052</v>
      </c>
      <c r="I32" s="141">
        <f t="shared" si="1"/>
        <v>0</v>
      </c>
      <c r="J32" s="140">
        <f>Поликлиника!R33</f>
        <v>0</v>
      </c>
      <c r="K32" s="140">
        <f>Поликлиника!AA33</f>
        <v>28841</v>
      </c>
      <c r="L32" s="140">
        <f>Поликлиника!AE33</f>
        <v>28841</v>
      </c>
      <c r="M32" s="141">
        <f t="shared" si="2"/>
        <v>0</v>
      </c>
      <c r="N32" s="140">
        <f>Поликлиника!AI33</f>
        <v>0</v>
      </c>
      <c r="O32" s="140">
        <f>Поликлиника!AQ33</f>
        <v>1167</v>
      </c>
      <c r="P32" s="140">
        <f>Поликлиника!AU33</f>
        <v>1778</v>
      </c>
      <c r="Q32" s="141">
        <f t="shared" si="3"/>
        <v>611</v>
      </c>
      <c r="R32" s="140">
        <f>Поликлиника!AY33</f>
        <v>0</v>
      </c>
      <c r="S32" s="143">
        <f>Поликлиника!BG33</f>
        <v>1300</v>
      </c>
      <c r="T32" s="143">
        <f>Поликлиника!BK33</f>
        <v>1300</v>
      </c>
      <c r="U32" s="141">
        <f t="shared" si="4"/>
        <v>0</v>
      </c>
      <c r="V32" s="143">
        <f>Поликлиника!BO33</f>
        <v>0</v>
      </c>
      <c r="W32" s="140">
        <f>Поликлиника!BW33</f>
        <v>12900</v>
      </c>
      <c r="X32" s="140">
        <f>Поликлиника!CA33</f>
        <v>12900</v>
      </c>
      <c r="Y32" s="141">
        <f t="shared" si="5"/>
        <v>0</v>
      </c>
      <c r="Z32" s="140">
        <f>Поликлиника!CE33</f>
        <v>0</v>
      </c>
      <c r="AA32" s="143">
        <f>Поликлиника!CN33</f>
        <v>0</v>
      </c>
      <c r="AB32" s="143">
        <f>Поликлиника!CR33</f>
        <v>0</v>
      </c>
      <c r="AC32" s="141">
        <f t="shared" si="6"/>
        <v>0</v>
      </c>
      <c r="AD32" s="220">
        <f>Поликлиника!CV33</f>
        <v>0</v>
      </c>
      <c r="AE32" s="221">
        <f>'Круглосуточный стационар'!C33</f>
        <v>1202</v>
      </c>
      <c r="AF32" s="222">
        <f>'Круглосуточный стационар'!I33</f>
        <v>1202</v>
      </c>
      <c r="AG32" s="141">
        <f t="shared" si="7"/>
        <v>0</v>
      </c>
      <c r="AH32" s="222">
        <f>'Круглосуточный стационар'!O33</f>
        <v>0</v>
      </c>
      <c r="AI32" s="222">
        <f>'Круглосуточный стационар'!W33</f>
        <v>0</v>
      </c>
      <c r="AJ32" s="222">
        <f>'Круглосуточный стационар'!AA33</f>
        <v>0</v>
      </c>
      <c r="AK32" s="141">
        <f t="shared" si="8"/>
        <v>0</v>
      </c>
      <c r="AL32" s="223">
        <f>'Круглосуточный стационар'!AE33</f>
        <v>0</v>
      </c>
      <c r="AM32" s="224">
        <f>'Дневной стационар'!C33</f>
        <v>1145</v>
      </c>
      <c r="AN32" s="140">
        <f>'Дневной стационар'!K33</f>
        <v>1145</v>
      </c>
      <c r="AO32" s="141">
        <f t="shared" si="9"/>
        <v>0</v>
      </c>
      <c r="AP32" s="225">
        <f>'Дневной стационар'!S33</f>
        <v>0</v>
      </c>
      <c r="AR32" s="15"/>
    </row>
    <row r="33" spans="1:44" x14ac:dyDescent="0.25">
      <c r="A33" s="148">
        <f>'Скорая медицинская помощь'!A34</f>
        <v>21</v>
      </c>
      <c r="B33" s="10" t="str">
        <f>'Скорая медицинская помощь'!C34</f>
        <v>ГБУЗ КК "УСТЬ-БОЛЬШЕРЕЦКАЯ РБ"</v>
      </c>
      <c r="C33" s="138">
        <f>'Скорая медицинская помощь'!D34</f>
        <v>1912</v>
      </c>
      <c r="D33" s="140">
        <f>'Скорая медицинская помощь'!H34</f>
        <v>1912</v>
      </c>
      <c r="E33" s="141">
        <f t="shared" si="0"/>
        <v>0</v>
      </c>
      <c r="F33" s="144">
        <f>'Скорая медицинская помощь'!L34</f>
        <v>0</v>
      </c>
      <c r="G33" s="138">
        <f>Поликлиника!D34</f>
        <v>2913</v>
      </c>
      <c r="H33" s="140">
        <f>Поликлиника!J34</f>
        <v>2913</v>
      </c>
      <c r="I33" s="141">
        <f t="shared" si="1"/>
        <v>0</v>
      </c>
      <c r="J33" s="140">
        <f>Поликлиника!R34</f>
        <v>0</v>
      </c>
      <c r="K33" s="140">
        <f>Поликлиника!AA34</f>
        <v>6643</v>
      </c>
      <c r="L33" s="140">
        <f>Поликлиника!AE34</f>
        <v>6643</v>
      </c>
      <c r="M33" s="141">
        <f t="shared" si="2"/>
        <v>0</v>
      </c>
      <c r="N33" s="140">
        <f>Поликлиника!AI34</f>
        <v>0</v>
      </c>
      <c r="O33" s="140">
        <f>Поликлиника!AQ34</f>
        <v>591</v>
      </c>
      <c r="P33" s="140">
        <f>Поликлиника!AU34</f>
        <v>660</v>
      </c>
      <c r="Q33" s="141">
        <f t="shared" si="3"/>
        <v>69</v>
      </c>
      <c r="R33" s="140">
        <f>Поликлиника!AY34</f>
        <v>0</v>
      </c>
      <c r="S33" s="143">
        <f>Поликлиника!BG34</f>
        <v>560</v>
      </c>
      <c r="T33" s="143">
        <f>Поликлиника!BK34</f>
        <v>560</v>
      </c>
      <c r="U33" s="141">
        <f t="shared" si="4"/>
        <v>0</v>
      </c>
      <c r="V33" s="143">
        <f>Поликлиника!BO34</f>
        <v>0</v>
      </c>
      <c r="W33" s="140">
        <f>Поликлиника!BW34</f>
        <v>3290</v>
      </c>
      <c r="X33" s="140">
        <f>Поликлиника!CA34</f>
        <v>3290</v>
      </c>
      <c r="Y33" s="141">
        <f t="shared" si="5"/>
        <v>0</v>
      </c>
      <c r="Z33" s="140">
        <f>Поликлиника!CE34</f>
        <v>0</v>
      </c>
      <c r="AA33" s="143">
        <f>Поликлиника!CN34</f>
        <v>0</v>
      </c>
      <c r="AB33" s="143">
        <f>Поликлиника!CR34</f>
        <v>0</v>
      </c>
      <c r="AC33" s="141">
        <f t="shared" si="6"/>
        <v>0</v>
      </c>
      <c r="AD33" s="220">
        <f>Поликлиника!CV34</f>
        <v>0</v>
      </c>
      <c r="AE33" s="221">
        <f>'Круглосуточный стационар'!C34</f>
        <v>366</v>
      </c>
      <c r="AF33" s="222">
        <f>'Круглосуточный стационар'!I34</f>
        <v>366</v>
      </c>
      <c r="AG33" s="141">
        <f t="shared" si="7"/>
        <v>0</v>
      </c>
      <c r="AH33" s="222">
        <f>'Круглосуточный стационар'!O34</f>
        <v>0</v>
      </c>
      <c r="AI33" s="222">
        <f>'Круглосуточный стационар'!W34</f>
        <v>0</v>
      </c>
      <c r="AJ33" s="222">
        <f>'Круглосуточный стационар'!AA34</f>
        <v>0</v>
      </c>
      <c r="AK33" s="141">
        <f t="shared" si="8"/>
        <v>0</v>
      </c>
      <c r="AL33" s="223">
        <f>'Круглосуточный стационар'!AE34</f>
        <v>0</v>
      </c>
      <c r="AM33" s="224">
        <f>'Дневной стационар'!C34</f>
        <v>177</v>
      </c>
      <c r="AN33" s="140">
        <f>'Дневной стационар'!K34</f>
        <v>177</v>
      </c>
      <c r="AO33" s="141">
        <f t="shared" si="9"/>
        <v>0</v>
      </c>
      <c r="AP33" s="225">
        <f>'Дневной стационар'!S34</f>
        <v>0</v>
      </c>
      <c r="AR33" s="15"/>
    </row>
    <row r="34" spans="1:44" x14ac:dyDescent="0.25">
      <c r="A34" s="148">
        <f>'Скорая медицинская помощь'!A35</f>
        <v>22</v>
      </c>
      <c r="B34" s="10" t="str">
        <f>'Скорая медицинская помощь'!C35</f>
        <v>ГБУЗ "УСТЬ-КАМЧАТСКАЯ РБ"</v>
      </c>
      <c r="C34" s="138">
        <f>'Скорая медицинская помощь'!D35</f>
        <v>360</v>
      </c>
      <c r="D34" s="140">
        <f>'Скорая медицинская помощь'!H35</f>
        <v>360</v>
      </c>
      <c r="E34" s="141">
        <f t="shared" si="0"/>
        <v>0</v>
      </c>
      <c r="F34" s="144">
        <f>'Скорая медицинская помощь'!L35</f>
        <v>0</v>
      </c>
      <c r="G34" s="138">
        <f>Поликлиника!D35</f>
        <v>2499</v>
      </c>
      <c r="H34" s="140">
        <f>Поликлиника!J35</f>
        <v>2499</v>
      </c>
      <c r="I34" s="141">
        <f t="shared" si="1"/>
        <v>0</v>
      </c>
      <c r="J34" s="140">
        <f>Поликлиника!R35</f>
        <v>0</v>
      </c>
      <c r="K34" s="140">
        <f>Поликлиника!AA35</f>
        <v>3981</v>
      </c>
      <c r="L34" s="140">
        <f>Поликлиника!AE35</f>
        <v>3981</v>
      </c>
      <c r="M34" s="141">
        <f t="shared" si="2"/>
        <v>0</v>
      </c>
      <c r="N34" s="140">
        <f>Поликлиника!AI35</f>
        <v>0</v>
      </c>
      <c r="O34" s="140">
        <f>Поликлиника!AQ35</f>
        <v>417</v>
      </c>
      <c r="P34" s="140">
        <f>Поликлиника!AU35</f>
        <v>508</v>
      </c>
      <c r="Q34" s="141">
        <f t="shared" si="3"/>
        <v>91</v>
      </c>
      <c r="R34" s="140">
        <f>Поликлиника!AY35</f>
        <v>0</v>
      </c>
      <c r="S34" s="143">
        <f>Поликлиника!BG35</f>
        <v>114</v>
      </c>
      <c r="T34" s="143">
        <f>Поликлиника!BK35</f>
        <v>114</v>
      </c>
      <c r="U34" s="141">
        <f t="shared" si="4"/>
        <v>0</v>
      </c>
      <c r="V34" s="143">
        <f>Поликлиника!BO35</f>
        <v>0</v>
      </c>
      <c r="W34" s="140">
        <f>Поликлиника!BW35</f>
        <v>1766</v>
      </c>
      <c r="X34" s="140">
        <f>Поликлиника!CA35</f>
        <v>1766</v>
      </c>
      <c r="Y34" s="141">
        <f t="shared" si="5"/>
        <v>0</v>
      </c>
      <c r="Z34" s="140">
        <f>Поликлиника!CE35</f>
        <v>0</v>
      </c>
      <c r="AA34" s="143">
        <f>Поликлиника!CN35</f>
        <v>5</v>
      </c>
      <c r="AB34" s="143">
        <f>Поликлиника!CR35</f>
        <v>5</v>
      </c>
      <c r="AC34" s="141">
        <f t="shared" si="6"/>
        <v>0</v>
      </c>
      <c r="AD34" s="220">
        <f>Поликлиника!CV35</f>
        <v>0</v>
      </c>
      <c r="AE34" s="221">
        <f>'Круглосуточный стационар'!C35</f>
        <v>382</v>
      </c>
      <c r="AF34" s="222">
        <f>'Круглосуточный стационар'!I35</f>
        <v>382</v>
      </c>
      <c r="AG34" s="141">
        <f t="shared" si="7"/>
        <v>0</v>
      </c>
      <c r="AH34" s="222">
        <f>'Круглосуточный стационар'!O35</f>
        <v>0</v>
      </c>
      <c r="AI34" s="222">
        <f>'Круглосуточный стационар'!W35</f>
        <v>0</v>
      </c>
      <c r="AJ34" s="222">
        <f>'Круглосуточный стационар'!AA35</f>
        <v>0</v>
      </c>
      <c r="AK34" s="141">
        <f t="shared" si="8"/>
        <v>0</v>
      </c>
      <c r="AL34" s="223">
        <f>'Круглосуточный стационар'!AE35</f>
        <v>0</v>
      </c>
      <c r="AM34" s="224">
        <f>'Дневной стационар'!C35</f>
        <v>268</v>
      </c>
      <c r="AN34" s="140">
        <f>'Дневной стационар'!K35</f>
        <v>268</v>
      </c>
      <c r="AO34" s="141">
        <f t="shared" si="9"/>
        <v>0</v>
      </c>
      <c r="AP34" s="225">
        <f>'Дневной стационар'!S35</f>
        <v>0</v>
      </c>
      <c r="AR34" s="15"/>
    </row>
    <row r="35" spans="1:44" x14ac:dyDescent="0.25">
      <c r="A35" s="148">
        <f>'Скорая медицинская помощь'!A36</f>
        <v>23</v>
      </c>
      <c r="B35" s="10" t="str">
        <f>'Скорая медицинская помощь'!C36</f>
        <v>ГБУЗ КК "КЛЮЧЕВСКАЯ РБ"</v>
      </c>
      <c r="C35" s="138">
        <f>'Скорая медицинская помощь'!D36</f>
        <v>737</v>
      </c>
      <c r="D35" s="140">
        <f>'Скорая медицинская помощь'!H36</f>
        <v>737</v>
      </c>
      <c r="E35" s="141">
        <f t="shared" si="0"/>
        <v>0</v>
      </c>
      <c r="F35" s="144">
        <f>'Скорая медицинская помощь'!L36</f>
        <v>0</v>
      </c>
      <c r="G35" s="138">
        <f>Поликлиника!D36</f>
        <v>3484</v>
      </c>
      <c r="H35" s="140">
        <f>Поликлиника!J36</f>
        <v>3484</v>
      </c>
      <c r="I35" s="141">
        <f t="shared" si="1"/>
        <v>0</v>
      </c>
      <c r="J35" s="140">
        <f>Поликлиника!R36</f>
        <v>0</v>
      </c>
      <c r="K35" s="140">
        <f>Поликлиника!AA36</f>
        <v>12874</v>
      </c>
      <c r="L35" s="140">
        <f>Поликлиника!AE36</f>
        <v>12874</v>
      </c>
      <c r="M35" s="141">
        <f t="shared" si="2"/>
        <v>0</v>
      </c>
      <c r="N35" s="140">
        <f>Поликлиника!AI36</f>
        <v>0</v>
      </c>
      <c r="O35" s="140">
        <f>Поликлиника!AQ36</f>
        <v>819</v>
      </c>
      <c r="P35" s="140">
        <f>Поликлиника!AU36</f>
        <v>970</v>
      </c>
      <c r="Q35" s="141">
        <f t="shared" si="3"/>
        <v>151</v>
      </c>
      <c r="R35" s="140">
        <f>Поликлиника!AY36</f>
        <v>0</v>
      </c>
      <c r="S35" s="143">
        <f>Поликлиника!BG36</f>
        <v>260</v>
      </c>
      <c r="T35" s="143">
        <f>Поликлиника!BK36</f>
        <v>260</v>
      </c>
      <c r="U35" s="141">
        <f t="shared" si="4"/>
        <v>0</v>
      </c>
      <c r="V35" s="143">
        <f>Поликлиника!BO36</f>
        <v>0</v>
      </c>
      <c r="W35" s="140">
        <f>Поликлиника!BW36</f>
        <v>5442</v>
      </c>
      <c r="X35" s="140">
        <f>Поликлиника!CA36</f>
        <v>5442</v>
      </c>
      <c r="Y35" s="141">
        <f t="shared" si="5"/>
        <v>0</v>
      </c>
      <c r="Z35" s="140">
        <f>Поликлиника!CE36</f>
        <v>0</v>
      </c>
      <c r="AA35" s="143">
        <f>Поликлиника!CN36</f>
        <v>0</v>
      </c>
      <c r="AB35" s="143">
        <f>Поликлиника!CR36</f>
        <v>0</v>
      </c>
      <c r="AC35" s="141">
        <f t="shared" si="6"/>
        <v>0</v>
      </c>
      <c r="AD35" s="220">
        <f>Поликлиника!CV36</f>
        <v>0</v>
      </c>
      <c r="AE35" s="221">
        <f>'Круглосуточный стационар'!C36</f>
        <v>603</v>
      </c>
      <c r="AF35" s="222">
        <f>'Круглосуточный стационар'!I36</f>
        <v>603</v>
      </c>
      <c r="AG35" s="141">
        <f t="shared" si="7"/>
        <v>0</v>
      </c>
      <c r="AH35" s="222">
        <f>'Круглосуточный стационар'!O36</f>
        <v>0</v>
      </c>
      <c r="AI35" s="222">
        <f>'Круглосуточный стационар'!W36</f>
        <v>0</v>
      </c>
      <c r="AJ35" s="222">
        <f>'Круглосуточный стационар'!AA36</f>
        <v>0</v>
      </c>
      <c r="AK35" s="141">
        <f t="shared" si="8"/>
        <v>0</v>
      </c>
      <c r="AL35" s="223">
        <f>'Круглосуточный стационар'!AE36</f>
        <v>0</v>
      </c>
      <c r="AM35" s="224">
        <f>'Дневной стационар'!C36</f>
        <v>282</v>
      </c>
      <c r="AN35" s="140">
        <f>'Дневной стационар'!K36</f>
        <v>282</v>
      </c>
      <c r="AO35" s="141">
        <f t="shared" si="9"/>
        <v>0</v>
      </c>
      <c r="AP35" s="225">
        <f>'Дневной стационар'!S36</f>
        <v>0</v>
      </c>
      <c r="AR35" s="15"/>
    </row>
    <row r="36" spans="1:44" x14ac:dyDescent="0.25">
      <c r="A36" s="148">
        <f>'Скорая медицинская помощь'!A37</f>
        <v>24</v>
      </c>
      <c r="B36" s="10" t="str">
        <f>'Скорая медицинская помощь'!C37</f>
        <v>ГБУЗ КК СРБ</v>
      </c>
      <c r="C36" s="138">
        <f>'Скорая медицинская помощь'!D37</f>
        <v>542</v>
      </c>
      <c r="D36" s="140">
        <f>'Скорая медицинская помощь'!H37</f>
        <v>542</v>
      </c>
      <c r="E36" s="141">
        <f t="shared" si="0"/>
        <v>0</v>
      </c>
      <c r="F36" s="144">
        <f>'Скорая медицинская помощь'!L37</f>
        <v>0</v>
      </c>
      <c r="G36" s="138">
        <f>Поликлиника!D37</f>
        <v>1334</v>
      </c>
      <c r="H36" s="140">
        <f>Поликлиника!J37</f>
        <v>1334</v>
      </c>
      <c r="I36" s="141">
        <f t="shared" si="1"/>
        <v>0</v>
      </c>
      <c r="J36" s="140">
        <f>Поликлиника!R37</f>
        <v>0</v>
      </c>
      <c r="K36" s="140">
        <f>Поликлиника!AA37</f>
        <v>1999</v>
      </c>
      <c r="L36" s="140">
        <f>Поликлиника!AE37</f>
        <v>1999</v>
      </c>
      <c r="M36" s="141">
        <f t="shared" si="2"/>
        <v>0</v>
      </c>
      <c r="N36" s="140">
        <f>Поликлиника!AI37</f>
        <v>0</v>
      </c>
      <c r="O36" s="140">
        <f>Поликлиника!AQ37</f>
        <v>276</v>
      </c>
      <c r="P36" s="140">
        <f>Поликлиника!AU37</f>
        <v>417</v>
      </c>
      <c r="Q36" s="141">
        <f t="shared" si="3"/>
        <v>141</v>
      </c>
      <c r="R36" s="140">
        <f>Поликлиника!AY37</f>
        <v>0</v>
      </c>
      <c r="S36" s="143">
        <f>Поликлиника!BG37</f>
        <v>440</v>
      </c>
      <c r="T36" s="143">
        <f>Поликлиника!BK37</f>
        <v>440</v>
      </c>
      <c r="U36" s="141">
        <f t="shared" si="4"/>
        <v>0</v>
      </c>
      <c r="V36" s="143">
        <f>Поликлиника!BO37</f>
        <v>0</v>
      </c>
      <c r="W36" s="140">
        <f>Поликлиника!BW37</f>
        <v>1420</v>
      </c>
      <c r="X36" s="140">
        <f>Поликлиника!CA37</f>
        <v>1420</v>
      </c>
      <c r="Y36" s="141">
        <f t="shared" si="5"/>
        <v>0</v>
      </c>
      <c r="Z36" s="140">
        <f>Поликлиника!CE37</f>
        <v>0</v>
      </c>
      <c r="AA36" s="143">
        <f>Поликлиника!CN37</f>
        <v>0</v>
      </c>
      <c r="AB36" s="143">
        <f>Поликлиника!CR37</f>
        <v>0</v>
      </c>
      <c r="AC36" s="141">
        <f t="shared" si="6"/>
        <v>0</v>
      </c>
      <c r="AD36" s="220">
        <f>Поликлиника!CV37</f>
        <v>0</v>
      </c>
      <c r="AE36" s="221">
        <f>'Круглосуточный стационар'!C37</f>
        <v>314</v>
      </c>
      <c r="AF36" s="222">
        <f>'Круглосуточный стационар'!I37</f>
        <v>314</v>
      </c>
      <c r="AG36" s="141">
        <f t="shared" si="7"/>
        <v>0</v>
      </c>
      <c r="AH36" s="222">
        <f>'Круглосуточный стационар'!O37</f>
        <v>0</v>
      </c>
      <c r="AI36" s="222">
        <f>'Круглосуточный стационар'!W37</f>
        <v>0</v>
      </c>
      <c r="AJ36" s="222">
        <f>'Круглосуточный стационар'!AA37</f>
        <v>0</v>
      </c>
      <c r="AK36" s="141">
        <f t="shared" si="8"/>
        <v>0</v>
      </c>
      <c r="AL36" s="223">
        <f>'Круглосуточный стационар'!AE37</f>
        <v>0</v>
      </c>
      <c r="AM36" s="224">
        <f>'Дневной стационар'!C37</f>
        <v>167</v>
      </c>
      <c r="AN36" s="140">
        <f>'Дневной стационар'!K37</f>
        <v>167</v>
      </c>
      <c r="AO36" s="141">
        <f t="shared" si="9"/>
        <v>0</v>
      </c>
      <c r="AP36" s="225">
        <f>'Дневной стационар'!S37</f>
        <v>0</v>
      </c>
      <c r="AR36" s="15"/>
    </row>
    <row r="37" spans="1:44" x14ac:dyDescent="0.25">
      <c r="A37" s="148">
        <f>'Скорая медицинская помощь'!A38</f>
        <v>25</v>
      </c>
      <c r="B37" s="10" t="str">
        <f>'Скорая медицинская помощь'!C38</f>
        <v>ГБУЗ КК БЫСТРИНСКАЯ РБ</v>
      </c>
      <c r="C37" s="138">
        <f>'Скорая медицинская помощь'!D38</f>
        <v>569</v>
      </c>
      <c r="D37" s="140">
        <f>'Скорая медицинская помощь'!H38</f>
        <v>569</v>
      </c>
      <c r="E37" s="141">
        <f t="shared" si="0"/>
        <v>0</v>
      </c>
      <c r="F37" s="144">
        <f>'Скорая медицинская помощь'!L38</f>
        <v>0</v>
      </c>
      <c r="G37" s="138">
        <f>Поликлиника!D38</f>
        <v>1692</v>
      </c>
      <c r="H37" s="140">
        <f>Поликлиника!J38</f>
        <v>1692</v>
      </c>
      <c r="I37" s="141">
        <f t="shared" si="1"/>
        <v>0</v>
      </c>
      <c r="J37" s="140">
        <f>Поликлиника!R38</f>
        <v>0</v>
      </c>
      <c r="K37" s="140">
        <f>Поликлиника!AA38</f>
        <v>4378</v>
      </c>
      <c r="L37" s="140">
        <f>Поликлиника!AE38</f>
        <v>4378</v>
      </c>
      <c r="M37" s="141">
        <f t="shared" si="2"/>
        <v>0</v>
      </c>
      <c r="N37" s="140">
        <f>Поликлиника!AI38</f>
        <v>0</v>
      </c>
      <c r="O37" s="140">
        <f>Поликлиника!AQ38</f>
        <v>159</v>
      </c>
      <c r="P37" s="140">
        <f>Поликлиника!AU38</f>
        <v>161</v>
      </c>
      <c r="Q37" s="141">
        <f t="shared" si="3"/>
        <v>2</v>
      </c>
      <c r="R37" s="140">
        <f>Поликлиника!AY38</f>
        <v>0</v>
      </c>
      <c r="S37" s="143">
        <f>Поликлиника!BG38</f>
        <v>12</v>
      </c>
      <c r="T37" s="143">
        <f>Поликлиника!BK38</f>
        <v>12</v>
      </c>
      <c r="U37" s="141">
        <f t="shared" si="4"/>
        <v>0</v>
      </c>
      <c r="V37" s="143">
        <f>Поликлиника!BO38</f>
        <v>0</v>
      </c>
      <c r="W37" s="140">
        <f>Поликлиника!BW38</f>
        <v>2502</v>
      </c>
      <c r="X37" s="140">
        <f>Поликлиника!CA38</f>
        <v>2502</v>
      </c>
      <c r="Y37" s="141">
        <f t="shared" si="5"/>
        <v>0</v>
      </c>
      <c r="Z37" s="140">
        <f>Поликлиника!CE38</f>
        <v>0</v>
      </c>
      <c r="AA37" s="143">
        <f>Поликлиника!CN38</f>
        <v>0</v>
      </c>
      <c r="AB37" s="143">
        <f>Поликлиника!CR38</f>
        <v>0</v>
      </c>
      <c r="AC37" s="141">
        <f t="shared" si="6"/>
        <v>0</v>
      </c>
      <c r="AD37" s="220">
        <f>Поликлиника!CV38</f>
        <v>0</v>
      </c>
      <c r="AE37" s="221">
        <f>'Круглосуточный стационар'!C38</f>
        <v>245</v>
      </c>
      <c r="AF37" s="222">
        <f>'Круглосуточный стационар'!I38</f>
        <v>245</v>
      </c>
      <c r="AG37" s="141">
        <f t="shared" si="7"/>
        <v>0</v>
      </c>
      <c r="AH37" s="222">
        <f>'Круглосуточный стационар'!O38</f>
        <v>0</v>
      </c>
      <c r="AI37" s="222">
        <f>'Круглосуточный стационар'!W38</f>
        <v>0</v>
      </c>
      <c r="AJ37" s="222">
        <f>'Круглосуточный стационар'!AA38</f>
        <v>0</v>
      </c>
      <c r="AK37" s="141">
        <f t="shared" si="8"/>
        <v>0</v>
      </c>
      <c r="AL37" s="223">
        <f>'Круглосуточный стационар'!AE38</f>
        <v>0</v>
      </c>
      <c r="AM37" s="224">
        <f>'Дневной стационар'!C38</f>
        <v>236</v>
      </c>
      <c r="AN37" s="140">
        <f>'Дневной стационар'!K38</f>
        <v>236</v>
      </c>
      <c r="AO37" s="141">
        <f t="shared" si="9"/>
        <v>0</v>
      </c>
      <c r="AP37" s="225">
        <f>'Дневной стационар'!S38</f>
        <v>0</v>
      </c>
      <c r="AR37" s="15"/>
    </row>
    <row r="38" spans="1:44" x14ac:dyDescent="0.25">
      <c r="A38" s="148">
        <f>'Скорая медицинская помощь'!A39</f>
        <v>26</v>
      </c>
      <c r="B38" s="10" t="str">
        <f>'Скорая медицинская помощь'!C39</f>
        <v>ГБУЗ КК ВГБ</v>
      </c>
      <c r="C38" s="138">
        <f>'Скорая медицинская помощь'!D39</f>
        <v>4942</v>
      </c>
      <c r="D38" s="140">
        <f>'Скорая медицинская помощь'!H39</f>
        <v>4942</v>
      </c>
      <c r="E38" s="141">
        <f t="shared" si="0"/>
        <v>0</v>
      </c>
      <c r="F38" s="144">
        <f>'Скорая медицинская помощь'!L39</f>
        <v>0</v>
      </c>
      <c r="G38" s="138">
        <f>Поликлиника!D39</f>
        <v>16433</v>
      </c>
      <c r="H38" s="140">
        <f>Поликлиника!J39</f>
        <v>16433</v>
      </c>
      <c r="I38" s="141">
        <f t="shared" si="1"/>
        <v>0</v>
      </c>
      <c r="J38" s="140">
        <f>Поликлиника!R39</f>
        <v>0</v>
      </c>
      <c r="K38" s="140">
        <f>Поликлиника!AA39</f>
        <v>49357</v>
      </c>
      <c r="L38" s="140">
        <f>Поликлиника!AE39</f>
        <v>49357</v>
      </c>
      <c r="M38" s="141">
        <f t="shared" si="2"/>
        <v>0</v>
      </c>
      <c r="N38" s="140">
        <f>Поликлиника!AI39</f>
        <v>0</v>
      </c>
      <c r="O38" s="140">
        <f>Поликлиника!AQ39</f>
        <v>2487</v>
      </c>
      <c r="P38" s="140">
        <f>Поликлиника!AU39</f>
        <v>3518</v>
      </c>
      <c r="Q38" s="141">
        <f t="shared" si="3"/>
        <v>1031</v>
      </c>
      <c r="R38" s="140">
        <f>Поликлиника!AY39</f>
        <v>0</v>
      </c>
      <c r="S38" s="143">
        <f>Поликлиника!BG39</f>
        <v>2281</v>
      </c>
      <c r="T38" s="143">
        <f>Поликлиника!BK39</f>
        <v>2281</v>
      </c>
      <c r="U38" s="141">
        <f t="shared" si="4"/>
        <v>0</v>
      </c>
      <c r="V38" s="143">
        <f>Поликлиника!BO39</f>
        <v>0</v>
      </c>
      <c r="W38" s="140">
        <f>Поликлиника!BW39</f>
        <v>25685</v>
      </c>
      <c r="X38" s="140">
        <f>Поликлиника!CA39</f>
        <v>25685</v>
      </c>
      <c r="Y38" s="141">
        <f t="shared" si="5"/>
        <v>0</v>
      </c>
      <c r="Z38" s="140">
        <f>Поликлиника!CE39</f>
        <v>0</v>
      </c>
      <c r="AA38" s="143">
        <f>Поликлиника!CN39</f>
        <v>791</v>
      </c>
      <c r="AB38" s="143">
        <f>Поликлиника!CR39</f>
        <v>791</v>
      </c>
      <c r="AC38" s="141">
        <f t="shared" si="6"/>
        <v>0</v>
      </c>
      <c r="AD38" s="220">
        <f>Поликлиника!CV39</f>
        <v>0</v>
      </c>
      <c r="AE38" s="221">
        <f>'Круглосуточный стационар'!C39</f>
        <v>1678</v>
      </c>
      <c r="AF38" s="222">
        <f>'Круглосуточный стационар'!I39</f>
        <v>1678</v>
      </c>
      <c r="AG38" s="141">
        <f t="shared" si="7"/>
        <v>0</v>
      </c>
      <c r="AH38" s="222">
        <f>'Круглосуточный стационар'!O39</f>
        <v>0</v>
      </c>
      <c r="AI38" s="222">
        <f>'Круглосуточный стационар'!W39</f>
        <v>0</v>
      </c>
      <c r="AJ38" s="222">
        <f>'Круглосуточный стационар'!AA39</f>
        <v>0</v>
      </c>
      <c r="AK38" s="141">
        <f t="shared" si="8"/>
        <v>0</v>
      </c>
      <c r="AL38" s="223">
        <f>'Круглосуточный стационар'!AE39</f>
        <v>0</v>
      </c>
      <c r="AM38" s="224">
        <f>'Дневной стационар'!C39</f>
        <v>481</v>
      </c>
      <c r="AN38" s="140">
        <f>'Дневной стационар'!K39</f>
        <v>481</v>
      </c>
      <c r="AO38" s="141">
        <f t="shared" si="9"/>
        <v>0</v>
      </c>
      <c r="AP38" s="225">
        <f>'Дневной стационар'!S39</f>
        <v>0</v>
      </c>
      <c r="AR38" s="15"/>
    </row>
    <row r="39" spans="1:44" x14ac:dyDescent="0.25">
      <c r="A39" s="148">
        <f>'Скорая медицинская помощь'!A40</f>
        <v>27</v>
      </c>
      <c r="B39" s="10" t="str">
        <f>'Скорая медицинская помощь'!C40</f>
        <v>ГБУЗ КК НРБ</v>
      </c>
      <c r="C39" s="138">
        <f>'Скорая медицинская помощь'!D40</f>
        <v>0</v>
      </c>
      <c r="D39" s="140">
        <f>'Скорая медицинская помощь'!H40</f>
        <v>0</v>
      </c>
      <c r="E39" s="141">
        <f t="shared" si="0"/>
        <v>0</v>
      </c>
      <c r="F39" s="144">
        <f>'Скорая медицинская помощь'!L40</f>
        <v>0</v>
      </c>
      <c r="G39" s="138">
        <f>Поликлиника!D40</f>
        <v>116</v>
      </c>
      <c r="H39" s="140">
        <f>Поликлиника!J40</f>
        <v>116</v>
      </c>
      <c r="I39" s="141">
        <f t="shared" si="1"/>
        <v>0</v>
      </c>
      <c r="J39" s="140">
        <f>Поликлиника!R40</f>
        <v>0</v>
      </c>
      <c r="K39" s="140">
        <f>Поликлиника!AA40</f>
        <v>1595</v>
      </c>
      <c r="L39" s="140">
        <f>Поликлиника!AE40</f>
        <v>1595</v>
      </c>
      <c r="M39" s="141">
        <f t="shared" si="2"/>
        <v>0</v>
      </c>
      <c r="N39" s="140">
        <f>Поликлиника!AI40</f>
        <v>0</v>
      </c>
      <c r="O39" s="140">
        <f>Поликлиника!AQ40</f>
        <v>101</v>
      </c>
      <c r="P39" s="140">
        <f>Поликлиника!AU40</f>
        <v>94</v>
      </c>
      <c r="Q39" s="141">
        <f t="shared" si="3"/>
        <v>-7</v>
      </c>
      <c r="R39" s="140">
        <f>Поликлиника!AY40</f>
        <v>0</v>
      </c>
      <c r="S39" s="143">
        <f>Поликлиника!BG40</f>
        <v>0</v>
      </c>
      <c r="T39" s="143">
        <f>Поликлиника!BK40</f>
        <v>0</v>
      </c>
      <c r="U39" s="141">
        <f t="shared" si="4"/>
        <v>0</v>
      </c>
      <c r="V39" s="143">
        <f>Поликлиника!BO40</f>
        <v>0</v>
      </c>
      <c r="W39" s="140">
        <f>Поликлиника!BW40</f>
        <v>589</v>
      </c>
      <c r="X39" s="140">
        <f>Поликлиника!CA40</f>
        <v>589</v>
      </c>
      <c r="Y39" s="141">
        <f t="shared" si="5"/>
        <v>0</v>
      </c>
      <c r="Z39" s="140">
        <f>Поликлиника!CE40</f>
        <v>0</v>
      </c>
      <c r="AA39" s="143">
        <f>Поликлиника!CN40</f>
        <v>0</v>
      </c>
      <c r="AB39" s="143">
        <f>Поликлиника!CR40</f>
        <v>0</v>
      </c>
      <c r="AC39" s="141">
        <f t="shared" si="6"/>
        <v>0</v>
      </c>
      <c r="AD39" s="220">
        <f>Поликлиника!CV40</f>
        <v>0</v>
      </c>
      <c r="AE39" s="221">
        <f>'Круглосуточный стационар'!C40</f>
        <v>64</v>
      </c>
      <c r="AF39" s="222">
        <f>'Круглосуточный стационар'!I40</f>
        <v>64</v>
      </c>
      <c r="AG39" s="141">
        <f t="shared" si="7"/>
        <v>0</v>
      </c>
      <c r="AH39" s="222">
        <f>'Круглосуточный стационар'!O40</f>
        <v>0</v>
      </c>
      <c r="AI39" s="222">
        <f>'Круглосуточный стационар'!W40</f>
        <v>0</v>
      </c>
      <c r="AJ39" s="222">
        <f>'Круглосуточный стационар'!AA40</f>
        <v>0</v>
      </c>
      <c r="AK39" s="141">
        <f t="shared" si="8"/>
        <v>0</v>
      </c>
      <c r="AL39" s="223">
        <f>'Круглосуточный стационар'!AE40</f>
        <v>0</v>
      </c>
      <c r="AM39" s="224">
        <f>'Дневной стационар'!C40</f>
        <v>39</v>
      </c>
      <c r="AN39" s="140">
        <f>'Дневной стационар'!K40</f>
        <v>39</v>
      </c>
      <c r="AO39" s="141">
        <f t="shared" si="9"/>
        <v>0</v>
      </c>
      <c r="AP39" s="225">
        <f>'Дневной стационар'!S40</f>
        <v>0</v>
      </c>
      <c r="AR39" s="15"/>
    </row>
    <row r="40" spans="1:44" x14ac:dyDescent="0.25">
      <c r="A40" s="148">
        <f>'Скорая медицинская помощь'!A41</f>
        <v>28</v>
      </c>
      <c r="B40" s="10" t="str">
        <f>'Скорая медицинская помощь'!C41</f>
        <v>ГБУЗ КК "ТИГИЛЬСКАЯ РБ"</v>
      </c>
      <c r="C40" s="138">
        <f>'Скорая медицинская помощь'!D41</f>
        <v>1323</v>
      </c>
      <c r="D40" s="140">
        <f>'Скорая медицинская помощь'!H41</f>
        <v>1323</v>
      </c>
      <c r="E40" s="141">
        <f t="shared" si="0"/>
        <v>0</v>
      </c>
      <c r="F40" s="144">
        <f>'Скорая медицинская помощь'!L41</f>
        <v>0</v>
      </c>
      <c r="G40" s="138">
        <f>Поликлиника!D41</f>
        <v>2206</v>
      </c>
      <c r="H40" s="140">
        <f>Поликлиника!J41</f>
        <v>2206</v>
      </c>
      <c r="I40" s="141">
        <f t="shared" si="1"/>
        <v>0</v>
      </c>
      <c r="J40" s="140">
        <f>Поликлиника!R41</f>
        <v>0</v>
      </c>
      <c r="K40" s="140">
        <f>Поликлиника!AA41</f>
        <v>4840</v>
      </c>
      <c r="L40" s="140">
        <f>Поликлиника!AE41</f>
        <v>4840</v>
      </c>
      <c r="M40" s="141">
        <f t="shared" si="2"/>
        <v>0</v>
      </c>
      <c r="N40" s="140">
        <f>Поликлиника!AI41</f>
        <v>0</v>
      </c>
      <c r="O40" s="140">
        <f>Поликлиника!AQ41</f>
        <v>235</v>
      </c>
      <c r="P40" s="140">
        <f>Поликлиника!AU41</f>
        <v>336</v>
      </c>
      <c r="Q40" s="141">
        <f t="shared" si="3"/>
        <v>101</v>
      </c>
      <c r="R40" s="140">
        <f>Поликлиника!AY41</f>
        <v>0</v>
      </c>
      <c r="S40" s="143">
        <f>Поликлиника!BG41</f>
        <v>461</v>
      </c>
      <c r="T40" s="143">
        <f>Поликлиника!BK41</f>
        <v>461</v>
      </c>
      <c r="U40" s="141">
        <f t="shared" si="4"/>
        <v>0</v>
      </c>
      <c r="V40" s="143">
        <f>Поликлиника!BO41</f>
        <v>0</v>
      </c>
      <c r="W40" s="140">
        <f>Поликлиника!BW41</f>
        <v>4754</v>
      </c>
      <c r="X40" s="140">
        <f>Поликлиника!CA41</f>
        <v>4754</v>
      </c>
      <c r="Y40" s="141">
        <f t="shared" si="5"/>
        <v>0</v>
      </c>
      <c r="Z40" s="140">
        <f>Поликлиника!CE41</f>
        <v>0</v>
      </c>
      <c r="AA40" s="143">
        <f>Поликлиника!CN41</f>
        <v>0</v>
      </c>
      <c r="AB40" s="143">
        <f>Поликлиника!CR41</f>
        <v>0</v>
      </c>
      <c r="AC40" s="141">
        <f t="shared" si="6"/>
        <v>0</v>
      </c>
      <c r="AD40" s="220">
        <f>Поликлиника!CV41</f>
        <v>0</v>
      </c>
      <c r="AE40" s="221">
        <f>'Круглосуточный стационар'!C41</f>
        <v>437</v>
      </c>
      <c r="AF40" s="222">
        <f>'Круглосуточный стационар'!I41</f>
        <v>437</v>
      </c>
      <c r="AG40" s="141">
        <f t="shared" si="7"/>
        <v>0</v>
      </c>
      <c r="AH40" s="222">
        <f>'Круглосуточный стационар'!O41</f>
        <v>0</v>
      </c>
      <c r="AI40" s="222">
        <f>'Круглосуточный стационар'!W41</f>
        <v>0</v>
      </c>
      <c r="AJ40" s="222">
        <f>'Круглосуточный стационар'!AA41</f>
        <v>0</v>
      </c>
      <c r="AK40" s="141">
        <f t="shared" si="8"/>
        <v>0</v>
      </c>
      <c r="AL40" s="223">
        <f>'Круглосуточный стационар'!AE41</f>
        <v>0</v>
      </c>
      <c r="AM40" s="224">
        <f>'Дневной стационар'!C41</f>
        <v>176</v>
      </c>
      <c r="AN40" s="140">
        <f>'Дневной стационар'!K41</f>
        <v>176</v>
      </c>
      <c r="AO40" s="141">
        <f t="shared" si="9"/>
        <v>0</v>
      </c>
      <c r="AP40" s="225">
        <f>'Дневной стационар'!S41</f>
        <v>0</v>
      </c>
      <c r="AR40" s="15"/>
    </row>
    <row r="41" spans="1:44" x14ac:dyDescent="0.25">
      <c r="A41" s="148">
        <f>'Скорая медицинская помощь'!A42</f>
        <v>29</v>
      </c>
      <c r="B41" s="10" t="str">
        <f>'Скорая медицинская помощь'!C42</f>
        <v>ГБУЗ КК КРБ</v>
      </c>
      <c r="C41" s="138">
        <f>'Скорая медицинская помощь'!D42</f>
        <v>559</v>
      </c>
      <c r="D41" s="140">
        <f>'Скорая медицинская помощь'!H42</f>
        <v>559</v>
      </c>
      <c r="E41" s="141">
        <f t="shared" si="0"/>
        <v>0</v>
      </c>
      <c r="F41" s="144">
        <f>'Скорая медицинская помощь'!L42</f>
        <v>0</v>
      </c>
      <c r="G41" s="138">
        <f>Поликлиника!D42</f>
        <v>2304</v>
      </c>
      <c r="H41" s="140">
        <f>Поликлиника!J42</f>
        <v>2304</v>
      </c>
      <c r="I41" s="141">
        <f t="shared" si="1"/>
        <v>0</v>
      </c>
      <c r="J41" s="140">
        <f>Поликлиника!R42</f>
        <v>0</v>
      </c>
      <c r="K41" s="140">
        <f>Поликлиника!AA42</f>
        <v>2768</v>
      </c>
      <c r="L41" s="140">
        <f>Поликлиника!AE42</f>
        <v>2768</v>
      </c>
      <c r="M41" s="141">
        <f t="shared" si="2"/>
        <v>0</v>
      </c>
      <c r="N41" s="140">
        <f>Поликлиника!AI42</f>
        <v>0</v>
      </c>
      <c r="O41" s="140">
        <f>Поликлиника!AQ42</f>
        <v>506</v>
      </c>
      <c r="P41" s="140">
        <f>Поликлиника!AU42</f>
        <v>445</v>
      </c>
      <c r="Q41" s="141">
        <f t="shared" si="3"/>
        <v>-61</v>
      </c>
      <c r="R41" s="140">
        <f>Поликлиника!AY42</f>
        <v>0</v>
      </c>
      <c r="S41" s="143">
        <f>Поликлиника!BG42</f>
        <v>75</v>
      </c>
      <c r="T41" s="143">
        <f>Поликлиника!BK42</f>
        <v>75</v>
      </c>
      <c r="U41" s="141">
        <f t="shared" si="4"/>
        <v>0</v>
      </c>
      <c r="V41" s="143">
        <f>Поликлиника!BO42</f>
        <v>0</v>
      </c>
      <c r="W41" s="140">
        <f>Поликлиника!BW42</f>
        <v>1452</v>
      </c>
      <c r="X41" s="140">
        <f>Поликлиника!CA42</f>
        <v>1452</v>
      </c>
      <c r="Y41" s="141">
        <f t="shared" si="5"/>
        <v>0</v>
      </c>
      <c r="Z41" s="140">
        <f>Поликлиника!CE42</f>
        <v>0</v>
      </c>
      <c r="AA41" s="143">
        <f>Поликлиника!CN42</f>
        <v>0</v>
      </c>
      <c r="AB41" s="143">
        <f>Поликлиника!CR42</f>
        <v>0</v>
      </c>
      <c r="AC41" s="141">
        <f t="shared" si="6"/>
        <v>0</v>
      </c>
      <c r="AD41" s="220">
        <f>Поликлиника!CV42</f>
        <v>0</v>
      </c>
      <c r="AE41" s="221">
        <f>'Круглосуточный стационар'!C42</f>
        <v>425</v>
      </c>
      <c r="AF41" s="222">
        <f>'Круглосуточный стационар'!I42</f>
        <v>425</v>
      </c>
      <c r="AG41" s="141">
        <f t="shared" si="7"/>
        <v>0</v>
      </c>
      <c r="AH41" s="222">
        <f>'Круглосуточный стационар'!O42</f>
        <v>0</v>
      </c>
      <c r="AI41" s="222">
        <f>'Круглосуточный стационар'!W42</f>
        <v>0</v>
      </c>
      <c r="AJ41" s="222">
        <f>'Круглосуточный стационар'!AA42</f>
        <v>0</v>
      </c>
      <c r="AK41" s="141">
        <f t="shared" si="8"/>
        <v>0</v>
      </c>
      <c r="AL41" s="223">
        <f>'Круглосуточный стационар'!AE42</f>
        <v>0</v>
      </c>
      <c r="AM41" s="224">
        <f>'Дневной стационар'!C42</f>
        <v>27</v>
      </c>
      <c r="AN41" s="140">
        <f>'Дневной стационар'!K42</f>
        <v>27</v>
      </c>
      <c r="AO41" s="141">
        <f t="shared" si="9"/>
        <v>0</v>
      </c>
      <c r="AP41" s="225">
        <f>'Дневной стационар'!S42</f>
        <v>0</v>
      </c>
      <c r="AR41" s="15"/>
    </row>
    <row r="42" spans="1:44" x14ac:dyDescent="0.25">
      <c r="A42" s="148">
        <f>'Скорая медицинская помощь'!A43</f>
        <v>30</v>
      </c>
      <c r="B42" s="10" t="str">
        <f>'Скорая медицинская помощь'!C43</f>
        <v>ГБУЗ КК "ОЛЮТОРСКАЯ РБ"</v>
      </c>
      <c r="C42" s="138">
        <f>'Скорая медицинская помощь'!D43</f>
        <v>969</v>
      </c>
      <c r="D42" s="140">
        <f>'Скорая медицинская помощь'!H43</f>
        <v>969</v>
      </c>
      <c r="E42" s="141">
        <f t="shared" si="0"/>
        <v>0</v>
      </c>
      <c r="F42" s="144">
        <f>'Скорая медицинская помощь'!L43</f>
        <v>0</v>
      </c>
      <c r="G42" s="138">
        <f>Поликлиника!D43</f>
        <v>2384</v>
      </c>
      <c r="H42" s="140">
        <f>Поликлиника!J43</f>
        <v>2384</v>
      </c>
      <c r="I42" s="141">
        <f t="shared" si="1"/>
        <v>0</v>
      </c>
      <c r="J42" s="140">
        <f>Поликлиника!R43</f>
        <v>0</v>
      </c>
      <c r="K42" s="140">
        <f>Поликлиника!AA43</f>
        <v>3432</v>
      </c>
      <c r="L42" s="140">
        <f>Поликлиника!AE43</f>
        <v>3432</v>
      </c>
      <c r="M42" s="141">
        <f t="shared" si="2"/>
        <v>0</v>
      </c>
      <c r="N42" s="140">
        <f>Поликлиника!AI43</f>
        <v>0</v>
      </c>
      <c r="O42" s="140">
        <f>Поликлиника!AQ43</f>
        <v>453</v>
      </c>
      <c r="P42" s="140">
        <f>Поликлиника!AU43</f>
        <v>389</v>
      </c>
      <c r="Q42" s="141">
        <f t="shared" si="3"/>
        <v>-64</v>
      </c>
      <c r="R42" s="140">
        <f>Поликлиника!AY43</f>
        <v>0</v>
      </c>
      <c r="S42" s="143">
        <f>Поликлиника!BG43</f>
        <v>177</v>
      </c>
      <c r="T42" s="143">
        <f>Поликлиника!BK43</f>
        <v>177</v>
      </c>
      <c r="U42" s="141">
        <f t="shared" si="4"/>
        <v>0</v>
      </c>
      <c r="V42" s="143">
        <f>Поликлиника!BO43</f>
        <v>0</v>
      </c>
      <c r="W42" s="140">
        <f>Поликлиника!BW43</f>
        <v>3330</v>
      </c>
      <c r="X42" s="140">
        <f>Поликлиника!CA43</f>
        <v>3330</v>
      </c>
      <c r="Y42" s="141">
        <f t="shared" si="5"/>
        <v>0</v>
      </c>
      <c r="Z42" s="140">
        <f>Поликлиника!CE43</f>
        <v>0</v>
      </c>
      <c r="AA42" s="143">
        <f>Поликлиника!CN43</f>
        <v>155</v>
      </c>
      <c r="AB42" s="143">
        <f>Поликлиника!CR43</f>
        <v>155</v>
      </c>
      <c r="AC42" s="141">
        <f t="shared" si="6"/>
        <v>0</v>
      </c>
      <c r="AD42" s="220">
        <f>Поликлиника!CV43</f>
        <v>0</v>
      </c>
      <c r="AE42" s="221">
        <f>'Круглосуточный стационар'!C43</f>
        <v>487</v>
      </c>
      <c r="AF42" s="222">
        <f>'Круглосуточный стационар'!I43</f>
        <v>487</v>
      </c>
      <c r="AG42" s="141">
        <f t="shared" si="7"/>
        <v>0</v>
      </c>
      <c r="AH42" s="222">
        <f>'Круглосуточный стационар'!O43</f>
        <v>0</v>
      </c>
      <c r="AI42" s="222">
        <f>'Круглосуточный стационар'!W43</f>
        <v>0</v>
      </c>
      <c r="AJ42" s="222">
        <f>'Круглосуточный стационар'!AA43</f>
        <v>0</v>
      </c>
      <c r="AK42" s="141">
        <f t="shared" si="8"/>
        <v>0</v>
      </c>
      <c r="AL42" s="223">
        <f>'Круглосуточный стационар'!AE43</f>
        <v>0</v>
      </c>
      <c r="AM42" s="224">
        <f>'Дневной стационар'!C43</f>
        <v>315</v>
      </c>
      <c r="AN42" s="140">
        <f>'Дневной стационар'!K43</f>
        <v>315</v>
      </c>
      <c r="AO42" s="141">
        <f t="shared" si="9"/>
        <v>0</v>
      </c>
      <c r="AP42" s="225">
        <f>'Дневной стационар'!S43</f>
        <v>0</v>
      </c>
      <c r="AR42" s="15"/>
    </row>
    <row r="43" spans="1:44" s="227" customFormat="1" ht="15.75" customHeight="1" x14ac:dyDescent="0.25">
      <c r="A43" s="148">
        <f>'Скорая медицинская помощь'!A44</f>
        <v>31</v>
      </c>
      <c r="B43" s="10" t="str">
        <f>'Скорая медицинская помощь'!C44</f>
        <v>ГБУЗ КК "ПЕНЖИНСКАЯ РБ"</v>
      </c>
      <c r="C43" s="138">
        <f>'Скорая медицинская помощь'!D44</f>
        <v>370</v>
      </c>
      <c r="D43" s="140">
        <f>'Скорая медицинская помощь'!H44</f>
        <v>370</v>
      </c>
      <c r="E43" s="141">
        <f t="shared" si="0"/>
        <v>0</v>
      </c>
      <c r="F43" s="144">
        <f>'Скорая медицинская помощь'!L44</f>
        <v>0</v>
      </c>
      <c r="G43" s="138">
        <f>Поликлиника!D44</f>
        <v>474</v>
      </c>
      <c r="H43" s="140">
        <f>Поликлиника!J44</f>
        <v>474</v>
      </c>
      <c r="I43" s="141">
        <f t="shared" si="1"/>
        <v>0</v>
      </c>
      <c r="J43" s="140">
        <f>Поликлиника!R44</f>
        <v>0</v>
      </c>
      <c r="K43" s="140">
        <f>Поликлиника!AA44</f>
        <v>1386</v>
      </c>
      <c r="L43" s="140">
        <f>Поликлиника!AE44</f>
        <v>1386</v>
      </c>
      <c r="M43" s="141">
        <f t="shared" si="2"/>
        <v>0</v>
      </c>
      <c r="N43" s="140">
        <f>Поликлиника!AI44</f>
        <v>0</v>
      </c>
      <c r="O43" s="140">
        <f>Поликлиника!AQ44</f>
        <v>630</v>
      </c>
      <c r="P43" s="140">
        <f>Поликлиника!AU44</f>
        <v>521</v>
      </c>
      <c r="Q43" s="141">
        <f t="shared" si="3"/>
        <v>-109</v>
      </c>
      <c r="R43" s="140">
        <f>Поликлиника!AY44</f>
        <v>0</v>
      </c>
      <c r="S43" s="143">
        <f>Поликлиника!BG44</f>
        <v>1628</v>
      </c>
      <c r="T43" s="143">
        <f>Поликлиника!BK44</f>
        <v>1628</v>
      </c>
      <c r="U43" s="141">
        <f t="shared" si="4"/>
        <v>0</v>
      </c>
      <c r="V43" s="143">
        <f>Поликлиника!BO44</f>
        <v>0</v>
      </c>
      <c r="W43" s="140">
        <f>Поликлиника!BW44</f>
        <v>2346</v>
      </c>
      <c r="X43" s="140">
        <f>Поликлиника!CA44</f>
        <v>2346</v>
      </c>
      <c r="Y43" s="141">
        <f t="shared" si="5"/>
        <v>0</v>
      </c>
      <c r="Z43" s="140">
        <f>Поликлиника!CE44</f>
        <v>0</v>
      </c>
      <c r="AA43" s="143">
        <f>Поликлиника!CN44</f>
        <v>0</v>
      </c>
      <c r="AB43" s="143">
        <f>Поликлиника!CR44</f>
        <v>0</v>
      </c>
      <c r="AC43" s="141">
        <f t="shared" si="6"/>
        <v>0</v>
      </c>
      <c r="AD43" s="220">
        <f>Поликлиника!CV44</f>
        <v>0</v>
      </c>
      <c r="AE43" s="221">
        <f>'Круглосуточный стационар'!C44</f>
        <v>310</v>
      </c>
      <c r="AF43" s="222">
        <f>'Круглосуточный стационар'!I44</f>
        <v>310</v>
      </c>
      <c r="AG43" s="141">
        <f t="shared" si="7"/>
        <v>0</v>
      </c>
      <c r="AH43" s="222">
        <f>'Круглосуточный стационар'!O44</f>
        <v>0</v>
      </c>
      <c r="AI43" s="222">
        <f>'Круглосуточный стационар'!W44</f>
        <v>0</v>
      </c>
      <c r="AJ43" s="222">
        <f>'Круглосуточный стационар'!AA44</f>
        <v>0</v>
      </c>
      <c r="AK43" s="141">
        <f t="shared" si="8"/>
        <v>0</v>
      </c>
      <c r="AL43" s="223">
        <f>'Круглосуточный стационар'!AE44</f>
        <v>0</v>
      </c>
      <c r="AM43" s="224">
        <f>'Дневной стационар'!C44</f>
        <v>64</v>
      </c>
      <c r="AN43" s="140">
        <f>'Дневной стационар'!K44</f>
        <v>64</v>
      </c>
      <c r="AO43" s="141">
        <f t="shared" si="9"/>
        <v>0</v>
      </c>
      <c r="AP43" s="225">
        <f>'Дневной стационар'!S44</f>
        <v>0</v>
      </c>
      <c r="AQ43" s="6"/>
      <c r="AR43" s="226"/>
    </row>
    <row r="44" spans="1:44" x14ac:dyDescent="0.25">
      <c r="A44" s="148">
        <f>'Скорая медицинская помощь'!A45</f>
        <v>32</v>
      </c>
      <c r="B44" s="10" t="str">
        <f>'Скорая медицинская помощь'!C45</f>
        <v>Камчатская больница ФГБУЗ ДВОМЦ ФМБА России</v>
      </c>
      <c r="C44" s="138">
        <f>'Скорая медицинская помощь'!D45</f>
        <v>0</v>
      </c>
      <c r="D44" s="140">
        <f>'Скорая медицинская помощь'!H45</f>
        <v>0</v>
      </c>
      <c r="E44" s="141">
        <f t="shared" si="0"/>
        <v>0</v>
      </c>
      <c r="F44" s="144">
        <f>'Скорая медицинская помощь'!L45</f>
        <v>0</v>
      </c>
      <c r="G44" s="138">
        <f>Поликлиника!D45</f>
        <v>2830</v>
      </c>
      <c r="H44" s="140">
        <f>Поликлиника!J45</f>
        <v>2830</v>
      </c>
      <c r="I44" s="141">
        <f t="shared" si="1"/>
        <v>0</v>
      </c>
      <c r="J44" s="140">
        <f>Поликлиника!R45</f>
        <v>0</v>
      </c>
      <c r="K44" s="140">
        <f>Поликлиника!AA45</f>
        <v>6918</v>
      </c>
      <c r="L44" s="140">
        <f>Поликлиника!AE45</f>
        <v>6918</v>
      </c>
      <c r="M44" s="141">
        <f t="shared" si="2"/>
        <v>0</v>
      </c>
      <c r="N44" s="140">
        <f>Поликлиника!AI45</f>
        <v>0</v>
      </c>
      <c r="O44" s="140">
        <f>Поликлиника!AQ45</f>
        <v>1099</v>
      </c>
      <c r="P44" s="140">
        <f>Поликлиника!AU45</f>
        <v>1213</v>
      </c>
      <c r="Q44" s="141">
        <f t="shared" si="3"/>
        <v>114</v>
      </c>
      <c r="R44" s="140">
        <f>Поликлиника!AY45</f>
        <v>0</v>
      </c>
      <c r="S44" s="143">
        <f>Поликлиника!BG45</f>
        <v>305</v>
      </c>
      <c r="T44" s="143">
        <f>Поликлиника!BK45</f>
        <v>305</v>
      </c>
      <c r="U44" s="141">
        <f t="shared" si="4"/>
        <v>0</v>
      </c>
      <c r="V44" s="143">
        <f>Поликлиника!BO45</f>
        <v>0</v>
      </c>
      <c r="W44" s="140">
        <f>Поликлиника!BW45</f>
        <v>3899</v>
      </c>
      <c r="X44" s="140">
        <f>Поликлиника!CA45</f>
        <v>3899</v>
      </c>
      <c r="Y44" s="141">
        <f t="shared" si="5"/>
        <v>0</v>
      </c>
      <c r="Z44" s="140">
        <f>Поликлиника!CE45</f>
        <v>0</v>
      </c>
      <c r="AA44" s="143">
        <f>Поликлиника!CN45</f>
        <v>317</v>
      </c>
      <c r="AB44" s="143">
        <f>Поликлиника!CR45</f>
        <v>317</v>
      </c>
      <c r="AC44" s="141">
        <f t="shared" si="6"/>
        <v>0</v>
      </c>
      <c r="AD44" s="220">
        <f>Поликлиника!CV45</f>
        <v>0</v>
      </c>
      <c r="AE44" s="221">
        <f>'Круглосуточный стационар'!C45</f>
        <v>445</v>
      </c>
      <c r="AF44" s="222">
        <f>'Круглосуточный стационар'!I45</f>
        <v>544</v>
      </c>
      <c r="AG44" s="141">
        <f t="shared" si="7"/>
        <v>99</v>
      </c>
      <c r="AH44" s="222">
        <f>'Круглосуточный стационар'!O45</f>
        <v>0</v>
      </c>
      <c r="AI44" s="222">
        <f>'Круглосуточный стационар'!W45</f>
        <v>0</v>
      </c>
      <c r="AJ44" s="222">
        <f>'Круглосуточный стационар'!AA45</f>
        <v>0</v>
      </c>
      <c r="AK44" s="141">
        <f t="shared" si="8"/>
        <v>0</v>
      </c>
      <c r="AL44" s="223">
        <f>'Круглосуточный стационар'!AE45</f>
        <v>0</v>
      </c>
      <c r="AM44" s="224">
        <f>'Дневной стационар'!C45</f>
        <v>517</v>
      </c>
      <c r="AN44" s="140">
        <f>'Дневной стационар'!K45</f>
        <v>517</v>
      </c>
      <c r="AO44" s="141">
        <f t="shared" si="9"/>
        <v>0</v>
      </c>
      <c r="AP44" s="225">
        <f>'Дневной стационар'!S45</f>
        <v>0</v>
      </c>
      <c r="AR44" s="15"/>
    </row>
    <row r="45" spans="1:44" s="227" customFormat="1" x14ac:dyDescent="0.25">
      <c r="A45" s="148">
        <f>'Скорая медицинская помощь'!A46</f>
        <v>33</v>
      </c>
      <c r="B45" s="10" t="str">
        <f>'Скорая медицинская помощь'!C46</f>
        <v>ФКУЗ "МСЧ МВД РОССИИ ПО КАМЧАТСКОМУ КРАЮ"</v>
      </c>
      <c r="C45" s="138">
        <f>'Скорая медицинская помощь'!D46</f>
        <v>0</v>
      </c>
      <c r="D45" s="140">
        <f>'Скорая медицинская помощь'!H46</f>
        <v>0</v>
      </c>
      <c r="E45" s="141">
        <f t="shared" si="0"/>
        <v>0</v>
      </c>
      <c r="F45" s="144">
        <f>'Скорая медицинская помощь'!L46</f>
        <v>0</v>
      </c>
      <c r="G45" s="138">
        <f>Поликлиника!D46</f>
        <v>2145</v>
      </c>
      <c r="H45" s="140">
        <f>Поликлиника!J46</f>
        <v>2145</v>
      </c>
      <c r="I45" s="141">
        <f t="shared" si="1"/>
        <v>0</v>
      </c>
      <c r="J45" s="140">
        <f>Поликлиника!R46</f>
        <v>0</v>
      </c>
      <c r="K45" s="140">
        <f>Поликлиника!AA46</f>
        <v>1386</v>
      </c>
      <c r="L45" s="140">
        <f>Поликлиника!AE46</f>
        <v>1386</v>
      </c>
      <c r="M45" s="141">
        <f t="shared" si="2"/>
        <v>0</v>
      </c>
      <c r="N45" s="140">
        <f>Поликлиника!AI46</f>
        <v>0</v>
      </c>
      <c r="O45" s="140">
        <f>Поликлиника!AQ46</f>
        <v>437</v>
      </c>
      <c r="P45" s="140">
        <f>Поликлиника!AU46</f>
        <v>374</v>
      </c>
      <c r="Q45" s="141">
        <f t="shared" si="3"/>
        <v>-63</v>
      </c>
      <c r="R45" s="140">
        <f>Поликлиника!AY46</f>
        <v>0</v>
      </c>
      <c r="S45" s="143">
        <f>Поликлиника!BG46</f>
        <v>0</v>
      </c>
      <c r="T45" s="143">
        <f>Поликлиника!BK46</f>
        <v>0</v>
      </c>
      <c r="U45" s="141">
        <f t="shared" si="4"/>
        <v>0</v>
      </c>
      <c r="V45" s="143">
        <f>Поликлиника!BO46</f>
        <v>0</v>
      </c>
      <c r="W45" s="140">
        <f>Поликлиника!BW46</f>
        <v>796</v>
      </c>
      <c r="X45" s="140">
        <f>Поликлиника!CA46</f>
        <v>796</v>
      </c>
      <c r="Y45" s="141">
        <f t="shared" si="5"/>
        <v>0</v>
      </c>
      <c r="Z45" s="140">
        <f>Поликлиника!CE46</f>
        <v>0</v>
      </c>
      <c r="AA45" s="143">
        <f>Поликлиника!CN46</f>
        <v>150</v>
      </c>
      <c r="AB45" s="143">
        <f>Поликлиника!CR46</f>
        <v>150</v>
      </c>
      <c r="AC45" s="141">
        <f t="shared" si="6"/>
        <v>0</v>
      </c>
      <c r="AD45" s="220">
        <f>Поликлиника!CV46</f>
        <v>0</v>
      </c>
      <c r="AE45" s="221">
        <f>'Круглосуточный стационар'!C46</f>
        <v>25</v>
      </c>
      <c r="AF45" s="222">
        <f>'Круглосуточный стационар'!I46</f>
        <v>25</v>
      </c>
      <c r="AG45" s="141">
        <f t="shared" si="7"/>
        <v>0</v>
      </c>
      <c r="AH45" s="222">
        <f>'Круглосуточный стационар'!O46</f>
        <v>0</v>
      </c>
      <c r="AI45" s="222">
        <f>'Круглосуточный стационар'!W46</f>
        <v>0</v>
      </c>
      <c r="AJ45" s="222">
        <f>'Круглосуточный стационар'!AA46</f>
        <v>0</v>
      </c>
      <c r="AK45" s="141">
        <f t="shared" si="8"/>
        <v>0</v>
      </c>
      <c r="AL45" s="223">
        <f>'Круглосуточный стационар'!AE46</f>
        <v>0</v>
      </c>
      <c r="AM45" s="224">
        <f>'Дневной стационар'!C46</f>
        <v>0</v>
      </c>
      <c r="AN45" s="140">
        <f>'Дневной стационар'!K46</f>
        <v>0</v>
      </c>
      <c r="AO45" s="141">
        <f t="shared" si="9"/>
        <v>0</v>
      </c>
      <c r="AP45" s="225">
        <f>'Дневной стационар'!S46</f>
        <v>0</v>
      </c>
      <c r="AQ45" s="6"/>
      <c r="AR45" s="226"/>
    </row>
    <row r="46" spans="1:44" x14ac:dyDescent="0.25">
      <c r="A46" s="148">
        <f>'Скорая медицинская помощь'!A47</f>
        <v>34</v>
      </c>
      <c r="B46" s="10" t="str">
        <f>'Скорая медицинская помощь'!C47</f>
        <v>ГБУЗ ККДИБ</v>
      </c>
      <c r="C46" s="138">
        <f>'Скорая медицинская помощь'!D47</f>
        <v>0</v>
      </c>
      <c r="D46" s="140">
        <f>'Скорая медицинская помощь'!H47</f>
        <v>0</v>
      </c>
      <c r="E46" s="141">
        <f t="shared" si="0"/>
        <v>0</v>
      </c>
      <c r="F46" s="144">
        <f>'Скорая медицинская помощь'!L47</f>
        <v>0</v>
      </c>
      <c r="G46" s="138">
        <f>Поликлиника!D47</f>
        <v>0</v>
      </c>
      <c r="H46" s="140">
        <f>Поликлиника!J47</f>
        <v>0</v>
      </c>
      <c r="I46" s="141">
        <f t="shared" si="1"/>
        <v>0</v>
      </c>
      <c r="J46" s="140">
        <f>Поликлиника!R47</f>
        <v>0</v>
      </c>
      <c r="K46" s="140">
        <f>Поликлиника!AA47</f>
        <v>0</v>
      </c>
      <c r="L46" s="140">
        <f>Поликлиника!AE47</f>
        <v>0</v>
      </c>
      <c r="M46" s="141">
        <f t="shared" si="2"/>
        <v>0</v>
      </c>
      <c r="N46" s="140">
        <f>Поликлиника!AI47</f>
        <v>0</v>
      </c>
      <c r="O46" s="140">
        <f>Поликлиника!AQ47</f>
        <v>0</v>
      </c>
      <c r="P46" s="140">
        <f>Поликлиника!AU47</f>
        <v>0</v>
      </c>
      <c r="Q46" s="141">
        <f t="shared" si="3"/>
        <v>0</v>
      </c>
      <c r="R46" s="140">
        <f>Поликлиника!AY47</f>
        <v>0</v>
      </c>
      <c r="S46" s="143">
        <f>Поликлиника!BG47</f>
        <v>1300</v>
      </c>
      <c r="T46" s="143">
        <f>Поликлиника!BK47</f>
        <v>1300</v>
      </c>
      <c r="U46" s="141">
        <f t="shared" si="4"/>
        <v>0</v>
      </c>
      <c r="V46" s="143">
        <f>Поликлиника!BO47</f>
        <v>0</v>
      </c>
      <c r="W46" s="140">
        <f>Поликлиника!BW47</f>
        <v>0</v>
      </c>
      <c r="X46" s="140">
        <f>Поликлиника!CA47</f>
        <v>0</v>
      </c>
      <c r="Y46" s="141">
        <f t="shared" si="5"/>
        <v>0</v>
      </c>
      <c r="Z46" s="140">
        <f>Поликлиника!CE47</f>
        <v>0</v>
      </c>
      <c r="AA46" s="143">
        <f>Поликлиника!CN47</f>
        <v>97387</v>
      </c>
      <c r="AB46" s="143">
        <f>Поликлиника!CR47</f>
        <v>97387</v>
      </c>
      <c r="AC46" s="141">
        <f t="shared" si="6"/>
        <v>0</v>
      </c>
      <c r="AD46" s="220">
        <f>Поликлиника!CV47</f>
        <v>0</v>
      </c>
      <c r="AE46" s="221">
        <f>'Круглосуточный стационар'!C47</f>
        <v>1801</v>
      </c>
      <c r="AF46" s="222">
        <f>'Круглосуточный стационар'!I47</f>
        <v>1801</v>
      </c>
      <c r="AG46" s="141">
        <f t="shared" si="7"/>
        <v>0</v>
      </c>
      <c r="AH46" s="222">
        <f>'Круглосуточный стационар'!O47</f>
        <v>0</v>
      </c>
      <c r="AI46" s="222">
        <f>'Круглосуточный стационар'!W47</f>
        <v>0</v>
      </c>
      <c r="AJ46" s="222">
        <f>'Круглосуточный стационар'!AA47</f>
        <v>0</v>
      </c>
      <c r="AK46" s="141">
        <f t="shared" si="8"/>
        <v>0</v>
      </c>
      <c r="AL46" s="223">
        <f>'Круглосуточный стационар'!AE47</f>
        <v>0</v>
      </c>
      <c r="AM46" s="224">
        <f>'Дневной стационар'!C47</f>
        <v>80</v>
      </c>
      <c r="AN46" s="140">
        <f>'Дневной стационар'!K47</f>
        <v>80</v>
      </c>
      <c r="AO46" s="141">
        <f t="shared" si="9"/>
        <v>0</v>
      </c>
      <c r="AP46" s="225">
        <f>'Дневной стационар'!S47</f>
        <v>0</v>
      </c>
      <c r="AR46" s="15"/>
    </row>
    <row r="47" spans="1:44" x14ac:dyDescent="0.25">
      <c r="A47" s="148">
        <f>'Скорая медицинская помощь'!A48</f>
        <v>35</v>
      </c>
      <c r="B47" s="10" t="str">
        <f>'Скорая медицинская помощь'!C48</f>
        <v>ГБУЗ КК "ОЗЕРНОВСКАЯ РБ"</v>
      </c>
      <c r="C47" s="138">
        <f>'Скорая медицинская помощь'!D48</f>
        <v>1437</v>
      </c>
      <c r="D47" s="140">
        <f>'Скорая медицинская помощь'!H48</f>
        <v>1437</v>
      </c>
      <c r="E47" s="141">
        <f t="shared" si="0"/>
        <v>0</v>
      </c>
      <c r="F47" s="144">
        <f>'Скорая медицинская помощь'!L48</f>
        <v>0</v>
      </c>
      <c r="G47" s="138">
        <f>Поликлиника!D48</f>
        <v>1419</v>
      </c>
      <c r="H47" s="140">
        <f>Поликлиника!J48</f>
        <v>1419</v>
      </c>
      <c r="I47" s="141">
        <f t="shared" si="1"/>
        <v>0</v>
      </c>
      <c r="J47" s="140">
        <f>Поликлиника!R48</f>
        <v>0</v>
      </c>
      <c r="K47" s="140">
        <f>Поликлиника!AA48</f>
        <v>2395</v>
      </c>
      <c r="L47" s="140">
        <f>Поликлиника!AE48</f>
        <v>2395</v>
      </c>
      <c r="M47" s="141">
        <f t="shared" si="2"/>
        <v>0</v>
      </c>
      <c r="N47" s="140">
        <f>Поликлиника!AI48</f>
        <v>0</v>
      </c>
      <c r="O47" s="140">
        <f>Поликлиника!AQ48</f>
        <v>199</v>
      </c>
      <c r="P47" s="140">
        <f>Поликлиника!AU48</f>
        <v>188</v>
      </c>
      <c r="Q47" s="141">
        <f t="shared" si="3"/>
        <v>-11</v>
      </c>
      <c r="R47" s="140">
        <f>Поликлиника!AY48</f>
        <v>0</v>
      </c>
      <c r="S47" s="143">
        <f>Поликлиника!BG48</f>
        <v>585</v>
      </c>
      <c r="T47" s="143">
        <f>Поликлиника!BK48</f>
        <v>585</v>
      </c>
      <c r="U47" s="141">
        <f t="shared" si="4"/>
        <v>0</v>
      </c>
      <c r="V47" s="143">
        <f>Поликлиника!BO48</f>
        <v>0</v>
      </c>
      <c r="W47" s="140">
        <f>Поликлиника!BW48</f>
        <v>2184</v>
      </c>
      <c r="X47" s="140">
        <f>Поликлиника!CA48</f>
        <v>2184</v>
      </c>
      <c r="Y47" s="141">
        <f t="shared" si="5"/>
        <v>0</v>
      </c>
      <c r="Z47" s="140">
        <f>Поликлиника!CE48</f>
        <v>0</v>
      </c>
      <c r="AA47" s="143">
        <f>Поликлиника!CN48</f>
        <v>0</v>
      </c>
      <c r="AB47" s="143">
        <f>Поликлиника!CR48</f>
        <v>0</v>
      </c>
      <c r="AC47" s="141">
        <f t="shared" si="6"/>
        <v>0</v>
      </c>
      <c r="AD47" s="220">
        <f>Поликлиника!CV48</f>
        <v>0</v>
      </c>
      <c r="AE47" s="221">
        <f>'Круглосуточный стационар'!C48</f>
        <v>240</v>
      </c>
      <c r="AF47" s="222">
        <f>'Круглосуточный стационар'!I48</f>
        <v>240</v>
      </c>
      <c r="AG47" s="141">
        <f t="shared" si="7"/>
        <v>0</v>
      </c>
      <c r="AH47" s="222">
        <f>'Круглосуточный стационар'!O48</f>
        <v>0</v>
      </c>
      <c r="AI47" s="222">
        <f>'Круглосуточный стационар'!W48</f>
        <v>0</v>
      </c>
      <c r="AJ47" s="222">
        <f>'Круглосуточный стационар'!AA48</f>
        <v>0</v>
      </c>
      <c r="AK47" s="141">
        <f t="shared" si="8"/>
        <v>0</v>
      </c>
      <c r="AL47" s="223">
        <f>'Круглосуточный стационар'!AE48</f>
        <v>0</v>
      </c>
      <c r="AM47" s="224">
        <f>'Дневной стационар'!C48</f>
        <v>164</v>
      </c>
      <c r="AN47" s="140">
        <f>'Дневной стационар'!K48</f>
        <v>164</v>
      </c>
      <c r="AO47" s="141">
        <f t="shared" si="9"/>
        <v>0</v>
      </c>
      <c r="AP47" s="225">
        <f>'Дневной стационар'!S48</f>
        <v>0</v>
      </c>
      <c r="AR47" s="15"/>
    </row>
    <row r="48" spans="1:44" x14ac:dyDescent="0.25">
      <c r="A48" s="148">
        <f>'Скорая медицинская помощь'!A49</f>
        <v>36</v>
      </c>
      <c r="B48" s="10" t="str">
        <f>'Скорая медицинская помощь'!C49</f>
        <v>ГБУЗ КК ЕССМП</v>
      </c>
      <c r="C48" s="138">
        <f>'Скорая медицинская помощь'!D49</f>
        <v>13797</v>
      </c>
      <c r="D48" s="140">
        <f>'Скорая медицинская помощь'!H49</f>
        <v>13797</v>
      </c>
      <c r="E48" s="141">
        <f t="shared" si="0"/>
        <v>0</v>
      </c>
      <c r="F48" s="144">
        <f>'Скорая медицинская помощь'!L49</f>
        <v>0</v>
      </c>
      <c r="G48" s="138">
        <f>Поликлиника!D49</f>
        <v>0</v>
      </c>
      <c r="H48" s="140">
        <f>Поликлиника!J49</f>
        <v>0</v>
      </c>
      <c r="I48" s="141">
        <f t="shared" si="1"/>
        <v>0</v>
      </c>
      <c r="J48" s="140">
        <f>Поликлиника!R49</f>
        <v>0</v>
      </c>
      <c r="K48" s="140">
        <f>Поликлиника!AA49</f>
        <v>0</v>
      </c>
      <c r="L48" s="140">
        <f>Поликлиника!AE49</f>
        <v>0</v>
      </c>
      <c r="M48" s="141">
        <f t="shared" si="2"/>
        <v>0</v>
      </c>
      <c r="N48" s="140">
        <f>Поликлиника!AI49</f>
        <v>0</v>
      </c>
      <c r="O48" s="140">
        <f>Поликлиника!AQ49</f>
        <v>0</v>
      </c>
      <c r="P48" s="140">
        <f>Поликлиника!AU49</f>
        <v>0</v>
      </c>
      <c r="Q48" s="141">
        <f t="shared" si="3"/>
        <v>0</v>
      </c>
      <c r="R48" s="140">
        <f>Поликлиника!AY49</f>
        <v>0</v>
      </c>
      <c r="S48" s="143">
        <f>Поликлиника!BG49</f>
        <v>2200</v>
      </c>
      <c r="T48" s="143">
        <f>Поликлиника!BK49</f>
        <v>2200</v>
      </c>
      <c r="U48" s="141">
        <f t="shared" si="4"/>
        <v>0</v>
      </c>
      <c r="V48" s="143">
        <f>Поликлиника!BO49</f>
        <v>0</v>
      </c>
      <c r="W48" s="140">
        <f>Поликлиника!BW49</f>
        <v>0</v>
      </c>
      <c r="X48" s="140">
        <f>Поликлиника!CA49</f>
        <v>0</v>
      </c>
      <c r="Y48" s="141">
        <f t="shared" si="5"/>
        <v>0</v>
      </c>
      <c r="Z48" s="140">
        <f>Поликлиника!CE49</f>
        <v>0</v>
      </c>
      <c r="AA48" s="143">
        <f>Поликлиника!CN49</f>
        <v>0</v>
      </c>
      <c r="AB48" s="143">
        <f>Поликлиника!CR49</f>
        <v>0</v>
      </c>
      <c r="AC48" s="141">
        <f t="shared" si="6"/>
        <v>0</v>
      </c>
      <c r="AD48" s="220">
        <f>Поликлиника!CV49</f>
        <v>0</v>
      </c>
      <c r="AE48" s="221">
        <f>'Круглосуточный стационар'!C49</f>
        <v>0</v>
      </c>
      <c r="AF48" s="222">
        <f>'Круглосуточный стационар'!I49</f>
        <v>0</v>
      </c>
      <c r="AG48" s="141">
        <f t="shared" si="7"/>
        <v>0</v>
      </c>
      <c r="AH48" s="222">
        <f>'Круглосуточный стационар'!O49</f>
        <v>0</v>
      </c>
      <c r="AI48" s="222">
        <f>'Круглосуточный стационар'!W49</f>
        <v>0</v>
      </c>
      <c r="AJ48" s="222">
        <f>'Круглосуточный стационар'!AA49</f>
        <v>0</v>
      </c>
      <c r="AK48" s="141">
        <f t="shared" si="8"/>
        <v>0</v>
      </c>
      <c r="AL48" s="223">
        <f>'Круглосуточный стационар'!AE49</f>
        <v>0</v>
      </c>
      <c r="AM48" s="224">
        <f>'Дневной стационар'!C49</f>
        <v>0</v>
      </c>
      <c r="AN48" s="140">
        <f>'Дневной стационар'!K49</f>
        <v>0</v>
      </c>
      <c r="AO48" s="141">
        <f t="shared" si="9"/>
        <v>0</v>
      </c>
      <c r="AP48" s="225">
        <f>'Дневной стационар'!S49</f>
        <v>0</v>
      </c>
      <c r="AR48" s="15"/>
    </row>
    <row r="49" spans="1:44" x14ac:dyDescent="0.25">
      <c r="A49" s="148">
        <f>'Скорая медицинская помощь'!A50</f>
        <v>37</v>
      </c>
      <c r="B49" s="10" t="str">
        <f>'Скорая медицинская помощь'!C50</f>
        <v>ГБУЗКК "П-КГССМП"</v>
      </c>
      <c r="C49" s="138">
        <f>'Скорая медицинская помощь'!D50</f>
        <v>50476</v>
      </c>
      <c r="D49" s="140">
        <f>'Скорая медицинская помощь'!H50</f>
        <v>50476</v>
      </c>
      <c r="E49" s="141">
        <f t="shared" si="0"/>
        <v>0</v>
      </c>
      <c r="F49" s="144">
        <f>'Скорая медицинская помощь'!L50</f>
        <v>0</v>
      </c>
      <c r="G49" s="138">
        <f>Поликлиника!D50</f>
        <v>0</v>
      </c>
      <c r="H49" s="140">
        <f>Поликлиника!J50</f>
        <v>0</v>
      </c>
      <c r="I49" s="141">
        <f t="shared" si="1"/>
        <v>0</v>
      </c>
      <c r="J49" s="140">
        <f>Поликлиника!R50</f>
        <v>0</v>
      </c>
      <c r="K49" s="140">
        <f>Поликлиника!AA50</f>
        <v>0</v>
      </c>
      <c r="L49" s="140">
        <f>Поликлиника!AE50</f>
        <v>0</v>
      </c>
      <c r="M49" s="141">
        <f t="shared" si="2"/>
        <v>0</v>
      </c>
      <c r="N49" s="140">
        <f>Поликлиника!AI50</f>
        <v>0</v>
      </c>
      <c r="O49" s="140">
        <f>Поликлиника!AQ50</f>
        <v>0</v>
      </c>
      <c r="P49" s="140">
        <f>Поликлиника!AU50</f>
        <v>0</v>
      </c>
      <c r="Q49" s="141">
        <f t="shared" si="3"/>
        <v>0</v>
      </c>
      <c r="R49" s="140">
        <f>Поликлиника!AY50</f>
        <v>0</v>
      </c>
      <c r="S49" s="143">
        <f>Поликлиника!BG50</f>
        <v>211</v>
      </c>
      <c r="T49" s="143">
        <f>Поликлиника!BK50</f>
        <v>211</v>
      </c>
      <c r="U49" s="141">
        <f t="shared" si="4"/>
        <v>0</v>
      </c>
      <c r="V49" s="143">
        <f>Поликлиника!BO50</f>
        <v>0</v>
      </c>
      <c r="W49" s="140">
        <f>Поликлиника!BW50</f>
        <v>0</v>
      </c>
      <c r="X49" s="140">
        <f>Поликлиника!CA50</f>
        <v>0</v>
      </c>
      <c r="Y49" s="141">
        <f t="shared" si="5"/>
        <v>0</v>
      </c>
      <c r="Z49" s="140">
        <f>Поликлиника!CE50</f>
        <v>0</v>
      </c>
      <c r="AA49" s="143">
        <f>Поликлиника!CN50</f>
        <v>0</v>
      </c>
      <c r="AB49" s="143">
        <f>Поликлиника!CR50</f>
        <v>0</v>
      </c>
      <c r="AC49" s="141">
        <f t="shared" si="6"/>
        <v>0</v>
      </c>
      <c r="AD49" s="220">
        <f>Поликлиника!CV50</f>
        <v>0</v>
      </c>
      <c r="AE49" s="221">
        <f>'Круглосуточный стационар'!C50</f>
        <v>0</v>
      </c>
      <c r="AF49" s="222">
        <f>'Круглосуточный стационар'!I50</f>
        <v>0</v>
      </c>
      <c r="AG49" s="141">
        <f t="shared" si="7"/>
        <v>0</v>
      </c>
      <c r="AH49" s="222">
        <f>'Круглосуточный стационар'!O50</f>
        <v>0</v>
      </c>
      <c r="AI49" s="222">
        <f>'Круглосуточный стационар'!W50</f>
        <v>0</v>
      </c>
      <c r="AJ49" s="222">
        <f>'Круглосуточный стационар'!AA50</f>
        <v>0</v>
      </c>
      <c r="AK49" s="141">
        <f t="shared" si="8"/>
        <v>0</v>
      </c>
      <c r="AL49" s="223">
        <f>'Круглосуточный стационар'!AE50</f>
        <v>0</v>
      </c>
      <c r="AM49" s="224">
        <f>'Дневной стационар'!C50</f>
        <v>0</v>
      </c>
      <c r="AN49" s="140">
        <f>'Дневной стационар'!K50</f>
        <v>0</v>
      </c>
      <c r="AO49" s="141">
        <f t="shared" si="9"/>
        <v>0</v>
      </c>
      <c r="AP49" s="225">
        <f>'Дневной стационар'!S50</f>
        <v>0</v>
      </c>
      <c r="AR49" s="15"/>
    </row>
    <row r="50" spans="1:44" x14ac:dyDescent="0.25">
      <c r="A50" s="148">
        <f>'Скорая медицинская помощь'!A51</f>
        <v>38</v>
      </c>
      <c r="B50" s="10" t="str">
        <f>'Скорая медицинская помощь'!C51</f>
        <v>ООО "КНК"</v>
      </c>
      <c r="C50" s="138">
        <f>'Скорая медицинская помощь'!D51</f>
        <v>0</v>
      </c>
      <c r="D50" s="140">
        <f>'Скорая медицинская помощь'!H51</f>
        <v>0</v>
      </c>
      <c r="E50" s="141">
        <f t="shared" si="0"/>
        <v>0</v>
      </c>
      <c r="F50" s="144">
        <f>'Скорая медицинская помощь'!L51</f>
        <v>0</v>
      </c>
      <c r="G50" s="138">
        <f>Поликлиника!D51</f>
        <v>0</v>
      </c>
      <c r="H50" s="140">
        <f>Поликлиника!J51</f>
        <v>0</v>
      </c>
      <c r="I50" s="141">
        <f t="shared" si="1"/>
        <v>0</v>
      </c>
      <c r="J50" s="140">
        <f>Поликлиника!R51</f>
        <v>0</v>
      </c>
      <c r="K50" s="140">
        <f>Поликлиника!AA51</f>
        <v>1</v>
      </c>
      <c r="L50" s="140">
        <f>Поликлиника!AE51</f>
        <v>1</v>
      </c>
      <c r="M50" s="141">
        <f t="shared" si="2"/>
        <v>0</v>
      </c>
      <c r="N50" s="140">
        <f>Поликлиника!AI51</f>
        <v>0</v>
      </c>
      <c r="O50" s="140">
        <f>Поликлиника!AQ51</f>
        <v>0</v>
      </c>
      <c r="P50" s="140">
        <f>Поликлиника!AU51</f>
        <v>0</v>
      </c>
      <c r="Q50" s="141">
        <f t="shared" si="3"/>
        <v>0</v>
      </c>
      <c r="R50" s="140">
        <f>Поликлиника!AY51</f>
        <v>0</v>
      </c>
      <c r="S50" s="143">
        <f>Поликлиника!BG51</f>
        <v>0</v>
      </c>
      <c r="T50" s="143">
        <f>Поликлиника!BK51</f>
        <v>0</v>
      </c>
      <c r="U50" s="141">
        <f t="shared" si="4"/>
        <v>0</v>
      </c>
      <c r="V50" s="143">
        <f>Поликлиника!BO51</f>
        <v>0</v>
      </c>
      <c r="W50" s="140">
        <f>Поликлиника!BW51</f>
        <v>0</v>
      </c>
      <c r="X50" s="140">
        <f>Поликлиника!CA51</f>
        <v>0</v>
      </c>
      <c r="Y50" s="141">
        <f t="shared" si="5"/>
        <v>0</v>
      </c>
      <c r="Z50" s="140">
        <f>Поликлиника!CE51</f>
        <v>0</v>
      </c>
      <c r="AA50" s="143">
        <f>Поликлиника!CN51</f>
        <v>598</v>
      </c>
      <c r="AB50" s="143">
        <f>Поликлиника!CR51</f>
        <v>598</v>
      </c>
      <c r="AC50" s="141">
        <f t="shared" si="6"/>
        <v>0</v>
      </c>
      <c r="AD50" s="220">
        <f>Поликлиника!CV51</f>
        <v>0</v>
      </c>
      <c r="AE50" s="221">
        <f>'Круглосуточный стационар'!C51</f>
        <v>0</v>
      </c>
      <c r="AF50" s="222">
        <f>'Круглосуточный стационар'!I51</f>
        <v>0</v>
      </c>
      <c r="AG50" s="141">
        <f t="shared" si="7"/>
        <v>0</v>
      </c>
      <c r="AH50" s="222">
        <f>'Круглосуточный стационар'!O51</f>
        <v>0</v>
      </c>
      <c r="AI50" s="222">
        <f>'Круглосуточный стационар'!W51</f>
        <v>0</v>
      </c>
      <c r="AJ50" s="222">
        <f>'Круглосуточный стационар'!AA51</f>
        <v>0</v>
      </c>
      <c r="AK50" s="141">
        <f t="shared" si="8"/>
        <v>0</v>
      </c>
      <c r="AL50" s="223">
        <f>'Круглосуточный стационар'!AE51</f>
        <v>0</v>
      </c>
      <c r="AM50" s="224">
        <f>'Дневной стационар'!C51</f>
        <v>136</v>
      </c>
      <c r="AN50" s="140">
        <f>'Дневной стационар'!K51</f>
        <v>136</v>
      </c>
      <c r="AO50" s="141">
        <f t="shared" si="9"/>
        <v>0</v>
      </c>
      <c r="AP50" s="225">
        <f>'Дневной стационар'!S51</f>
        <v>0</v>
      </c>
      <c r="AR50" s="15"/>
    </row>
    <row r="51" spans="1:44" x14ac:dyDescent="0.25">
      <c r="A51" s="148">
        <f>'Скорая медицинская помощь'!A52</f>
        <v>39</v>
      </c>
      <c r="B51" s="10" t="str">
        <f>'Скорая медицинская помощь'!C52</f>
        <v>ООО РЦ "ОРМЕДИУМ"</v>
      </c>
      <c r="C51" s="138">
        <f>'Скорая медицинская помощь'!D52</f>
        <v>0</v>
      </c>
      <c r="D51" s="140">
        <f>'Скорая медицинская помощь'!H52</f>
        <v>0</v>
      </c>
      <c r="E51" s="141">
        <f t="shared" si="0"/>
        <v>0</v>
      </c>
      <c r="F51" s="144">
        <f>'Скорая медицинская помощь'!L52</f>
        <v>0</v>
      </c>
      <c r="G51" s="138">
        <f>Поликлиника!D52</f>
        <v>0</v>
      </c>
      <c r="H51" s="140">
        <f>Поликлиника!J52</f>
        <v>0</v>
      </c>
      <c r="I51" s="141">
        <f t="shared" si="1"/>
        <v>0</v>
      </c>
      <c r="J51" s="140">
        <f>Поликлиника!R52</f>
        <v>0</v>
      </c>
      <c r="K51" s="140">
        <f>Поликлиника!AA52</f>
        <v>0</v>
      </c>
      <c r="L51" s="140">
        <f>Поликлиника!AE52</f>
        <v>0</v>
      </c>
      <c r="M51" s="141">
        <f t="shared" si="2"/>
        <v>0</v>
      </c>
      <c r="N51" s="140">
        <f>Поликлиника!AI52</f>
        <v>0</v>
      </c>
      <c r="O51" s="140">
        <f>Поликлиника!AQ52</f>
        <v>0</v>
      </c>
      <c r="P51" s="140">
        <f>Поликлиника!AU52</f>
        <v>0</v>
      </c>
      <c r="Q51" s="141">
        <f t="shared" si="3"/>
        <v>0</v>
      </c>
      <c r="R51" s="140">
        <f>Поликлиника!AY52</f>
        <v>0</v>
      </c>
      <c r="S51" s="143">
        <f>Поликлиника!BG52</f>
        <v>0</v>
      </c>
      <c r="T51" s="143">
        <f>Поликлиника!BK52</f>
        <v>0</v>
      </c>
      <c r="U51" s="141">
        <f t="shared" si="4"/>
        <v>0</v>
      </c>
      <c r="V51" s="143">
        <f>Поликлиника!BO52</f>
        <v>0</v>
      </c>
      <c r="W51" s="140">
        <f>Поликлиника!BW52</f>
        <v>0</v>
      </c>
      <c r="X51" s="140">
        <f>Поликлиника!CA52</f>
        <v>0</v>
      </c>
      <c r="Y51" s="141">
        <f t="shared" si="5"/>
        <v>0</v>
      </c>
      <c r="Z51" s="140">
        <f>Поликлиника!CE52</f>
        <v>0</v>
      </c>
      <c r="AA51" s="143">
        <f>Поликлиника!CN52</f>
        <v>50</v>
      </c>
      <c r="AB51" s="143">
        <f>Поликлиника!CR52</f>
        <v>50</v>
      </c>
      <c r="AC51" s="141">
        <f t="shared" si="6"/>
        <v>0</v>
      </c>
      <c r="AD51" s="220">
        <f>Поликлиника!CV52</f>
        <v>0</v>
      </c>
      <c r="AE51" s="221">
        <f>'Круглосуточный стационар'!C52</f>
        <v>0</v>
      </c>
      <c r="AF51" s="222">
        <f>'Круглосуточный стационар'!I52</f>
        <v>0</v>
      </c>
      <c r="AG51" s="141">
        <f t="shared" si="7"/>
        <v>0</v>
      </c>
      <c r="AH51" s="222">
        <f>'Круглосуточный стационар'!O52</f>
        <v>0</v>
      </c>
      <c r="AI51" s="222">
        <f>'Круглосуточный стационар'!W52</f>
        <v>0</v>
      </c>
      <c r="AJ51" s="222">
        <f>'Круглосуточный стационар'!AA52</f>
        <v>0</v>
      </c>
      <c r="AK51" s="141">
        <f t="shared" si="8"/>
        <v>0</v>
      </c>
      <c r="AL51" s="223">
        <f>'Круглосуточный стационар'!AE52</f>
        <v>0</v>
      </c>
      <c r="AM51" s="224">
        <f>'Дневной стационар'!C52</f>
        <v>774</v>
      </c>
      <c r="AN51" s="140">
        <f>'Дневной стационар'!K52</f>
        <v>774</v>
      </c>
      <c r="AO51" s="141">
        <f t="shared" si="9"/>
        <v>0</v>
      </c>
      <c r="AP51" s="225">
        <f>'Дневной стационар'!S52</f>
        <v>0</v>
      </c>
      <c r="AR51" s="15"/>
    </row>
    <row r="52" spans="1:44" x14ac:dyDescent="0.25">
      <c r="A52" s="148">
        <f>'Скорая медицинская помощь'!A53</f>
        <v>40</v>
      </c>
      <c r="B52" s="10" t="str">
        <f>'Скорая медицинская помощь'!C53</f>
        <v>ООО "ЭКО ЦЕНТР" (г. Москва)</v>
      </c>
      <c r="C52" s="138">
        <f>'Скорая медицинская помощь'!D53</f>
        <v>0</v>
      </c>
      <c r="D52" s="140">
        <f>'Скорая медицинская помощь'!H53</f>
        <v>0</v>
      </c>
      <c r="E52" s="141">
        <f t="shared" si="0"/>
        <v>0</v>
      </c>
      <c r="F52" s="144">
        <f>'Скорая медицинская помощь'!L53</f>
        <v>0</v>
      </c>
      <c r="G52" s="138">
        <f>Поликлиника!D53</f>
        <v>0</v>
      </c>
      <c r="H52" s="140">
        <f>Поликлиника!J53</f>
        <v>0</v>
      </c>
      <c r="I52" s="141">
        <f t="shared" si="1"/>
        <v>0</v>
      </c>
      <c r="J52" s="140">
        <f>Поликлиника!R53</f>
        <v>0</v>
      </c>
      <c r="K52" s="140">
        <f>Поликлиника!AA53</f>
        <v>0</v>
      </c>
      <c r="L52" s="140">
        <f>Поликлиника!AE53</f>
        <v>0</v>
      </c>
      <c r="M52" s="141">
        <f t="shared" si="2"/>
        <v>0</v>
      </c>
      <c r="N52" s="140">
        <f>Поликлиника!AI53</f>
        <v>0</v>
      </c>
      <c r="O52" s="140">
        <f>Поликлиника!AQ53</f>
        <v>0</v>
      </c>
      <c r="P52" s="140">
        <f>Поликлиника!AU53</f>
        <v>0</v>
      </c>
      <c r="Q52" s="141">
        <f t="shared" si="3"/>
        <v>0</v>
      </c>
      <c r="R52" s="140">
        <f>Поликлиника!AY53</f>
        <v>0</v>
      </c>
      <c r="S52" s="143">
        <f>Поликлиника!BG53</f>
        <v>0</v>
      </c>
      <c r="T52" s="143">
        <f>Поликлиника!BK53</f>
        <v>0</v>
      </c>
      <c r="U52" s="141">
        <f t="shared" si="4"/>
        <v>0</v>
      </c>
      <c r="V52" s="143">
        <f>Поликлиника!BO53</f>
        <v>0</v>
      </c>
      <c r="W52" s="140">
        <f>Поликлиника!BW53</f>
        <v>0</v>
      </c>
      <c r="X52" s="140">
        <f>Поликлиника!CA53</f>
        <v>0</v>
      </c>
      <c r="Y52" s="141">
        <f t="shared" si="5"/>
        <v>0</v>
      </c>
      <c r="Z52" s="140">
        <f>Поликлиника!CE53</f>
        <v>0</v>
      </c>
      <c r="AA52" s="143">
        <f>Поликлиника!CN53</f>
        <v>0</v>
      </c>
      <c r="AB52" s="143">
        <f>Поликлиника!CR53</f>
        <v>0</v>
      </c>
      <c r="AC52" s="141">
        <f t="shared" si="6"/>
        <v>0</v>
      </c>
      <c r="AD52" s="220">
        <f>Поликлиника!CV53</f>
        <v>0</v>
      </c>
      <c r="AE52" s="221">
        <f>'Круглосуточный стационар'!C53</f>
        <v>0</v>
      </c>
      <c r="AF52" s="222">
        <f>'Круглосуточный стационар'!I53</f>
        <v>0</v>
      </c>
      <c r="AG52" s="141">
        <f t="shared" si="7"/>
        <v>0</v>
      </c>
      <c r="AH52" s="222">
        <f>'Круглосуточный стационар'!O53</f>
        <v>0</v>
      </c>
      <c r="AI52" s="222">
        <f>'Круглосуточный стационар'!W53</f>
        <v>0</v>
      </c>
      <c r="AJ52" s="222">
        <f>'Круглосуточный стационар'!AA53</f>
        <v>0</v>
      </c>
      <c r="AK52" s="141">
        <f t="shared" si="8"/>
        <v>0</v>
      </c>
      <c r="AL52" s="223">
        <f>'Круглосуточный стационар'!AE53</f>
        <v>0</v>
      </c>
      <c r="AM52" s="224">
        <f>'Дневной стационар'!C53</f>
        <v>17</v>
      </c>
      <c r="AN52" s="140">
        <f>'Дневной стационар'!K53</f>
        <v>17</v>
      </c>
      <c r="AO52" s="141">
        <f t="shared" si="9"/>
        <v>0</v>
      </c>
      <c r="AP52" s="225">
        <f>'Дневной стационар'!S53</f>
        <v>0</v>
      </c>
      <c r="AR52" s="15"/>
    </row>
    <row r="53" spans="1:44" x14ac:dyDescent="0.25">
      <c r="A53" s="148">
        <f>'Скорая медицинская помощь'!A54</f>
        <v>41</v>
      </c>
      <c r="B53" s="10" t="str">
        <f>'Скорая медицинская помощь'!C54</f>
        <v>ГБУЗ КК ЦОЗМП</v>
      </c>
      <c r="C53" s="138">
        <f>'Скорая медицинская помощь'!D54</f>
        <v>0</v>
      </c>
      <c r="D53" s="140">
        <f>'Скорая медицинская помощь'!H54</f>
        <v>0</v>
      </c>
      <c r="E53" s="141">
        <f t="shared" si="0"/>
        <v>0</v>
      </c>
      <c r="F53" s="144">
        <f>'Скорая медицинская помощь'!L54</f>
        <v>0</v>
      </c>
      <c r="G53" s="138">
        <f>Поликлиника!D54</f>
        <v>8862</v>
      </c>
      <c r="H53" s="140">
        <f>Поликлиника!J54</f>
        <v>8862</v>
      </c>
      <c r="I53" s="141">
        <f t="shared" si="1"/>
        <v>0</v>
      </c>
      <c r="J53" s="140">
        <f>Поликлиника!R54</f>
        <v>0</v>
      </c>
      <c r="K53" s="140">
        <f>Поликлиника!AA54</f>
        <v>20527</v>
      </c>
      <c r="L53" s="140">
        <f>Поликлиника!AE54</f>
        <v>20527</v>
      </c>
      <c r="M53" s="141">
        <f t="shared" si="2"/>
        <v>0</v>
      </c>
      <c r="N53" s="140">
        <f>Поликлиника!AI54</f>
        <v>0</v>
      </c>
      <c r="O53" s="140">
        <f>Поликлиника!AQ54</f>
        <v>3553</v>
      </c>
      <c r="P53" s="140">
        <f>Поликлиника!AU54</f>
        <v>3553</v>
      </c>
      <c r="Q53" s="141">
        <f t="shared" si="3"/>
        <v>0</v>
      </c>
      <c r="R53" s="140">
        <f>Поликлиника!AY54</f>
        <v>0</v>
      </c>
      <c r="S53" s="143">
        <f>Поликлиника!BG54</f>
        <v>2587</v>
      </c>
      <c r="T53" s="143">
        <f>Поликлиника!BK54</f>
        <v>2587</v>
      </c>
      <c r="U53" s="141">
        <f t="shared" si="4"/>
        <v>0</v>
      </c>
      <c r="V53" s="143">
        <f>Поликлиника!BO54</f>
        <v>0</v>
      </c>
      <c r="W53" s="140">
        <f>Поликлиника!BW54</f>
        <v>12600</v>
      </c>
      <c r="X53" s="140">
        <f>Поликлиника!CA54</f>
        <v>12600</v>
      </c>
      <c r="Y53" s="141">
        <f t="shared" si="5"/>
        <v>0</v>
      </c>
      <c r="Z53" s="140">
        <f>Поликлиника!CE54</f>
        <v>0</v>
      </c>
      <c r="AA53" s="143">
        <f>Поликлиника!CN54</f>
        <v>1100</v>
      </c>
      <c r="AB53" s="143">
        <f>Поликлиника!CR54</f>
        <v>1100</v>
      </c>
      <c r="AC53" s="141">
        <f t="shared" si="6"/>
        <v>0</v>
      </c>
      <c r="AD53" s="220">
        <f>Поликлиника!CV54</f>
        <v>0</v>
      </c>
      <c r="AE53" s="221">
        <f>'Круглосуточный стационар'!C54</f>
        <v>0</v>
      </c>
      <c r="AF53" s="222">
        <f>'Круглосуточный стационар'!I54</f>
        <v>0</v>
      </c>
      <c r="AG53" s="141">
        <f t="shared" si="7"/>
        <v>0</v>
      </c>
      <c r="AH53" s="222">
        <f>'Круглосуточный стационар'!O54</f>
        <v>0</v>
      </c>
      <c r="AI53" s="222">
        <f>'Круглосуточный стационар'!W54</f>
        <v>0</v>
      </c>
      <c r="AJ53" s="222">
        <f>'Круглосуточный стационар'!AA54</f>
        <v>0</v>
      </c>
      <c r="AK53" s="141">
        <f t="shared" si="8"/>
        <v>0</v>
      </c>
      <c r="AL53" s="223">
        <f>'Круглосуточный стационар'!AE54</f>
        <v>0</v>
      </c>
      <c r="AM53" s="224">
        <f>'Дневной стационар'!C54</f>
        <v>709</v>
      </c>
      <c r="AN53" s="140">
        <f>'Дневной стационар'!K54</f>
        <v>709</v>
      </c>
      <c r="AO53" s="141">
        <f t="shared" si="9"/>
        <v>0</v>
      </c>
      <c r="AP53" s="225">
        <f>'Дневной стационар'!S54</f>
        <v>0</v>
      </c>
      <c r="AR53" s="15"/>
    </row>
    <row r="54" spans="1:44" x14ac:dyDescent="0.25">
      <c r="A54" s="148">
        <f>'Скорая медицинская помощь'!A55</f>
        <v>42</v>
      </c>
      <c r="B54" s="10" t="str">
        <f>'Скорая медицинская помощь'!C55</f>
        <v>ООО "ИМПУЛЬС"</v>
      </c>
      <c r="C54" s="138">
        <f>'Скорая медицинская помощь'!D55</f>
        <v>0</v>
      </c>
      <c r="D54" s="140">
        <f>'Скорая медицинская помощь'!H55</f>
        <v>0</v>
      </c>
      <c r="E54" s="141">
        <f t="shared" si="0"/>
        <v>0</v>
      </c>
      <c r="F54" s="144">
        <f>'Скорая медицинская помощь'!L55</f>
        <v>0</v>
      </c>
      <c r="G54" s="138">
        <f>Поликлиника!D55</f>
        <v>0</v>
      </c>
      <c r="H54" s="140">
        <f>Поликлиника!J55</f>
        <v>0</v>
      </c>
      <c r="I54" s="141">
        <f t="shared" si="1"/>
        <v>0</v>
      </c>
      <c r="J54" s="140">
        <f>Поликлиника!R55</f>
        <v>0</v>
      </c>
      <c r="K54" s="140">
        <f>Поликлиника!AA55</f>
        <v>0</v>
      </c>
      <c r="L54" s="140">
        <f>Поликлиника!AE55</f>
        <v>0</v>
      </c>
      <c r="M54" s="141">
        <f t="shared" si="2"/>
        <v>0</v>
      </c>
      <c r="N54" s="140">
        <f>Поликлиника!AI55</f>
        <v>0</v>
      </c>
      <c r="O54" s="140">
        <f>Поликлиника!AQ55</f>
        <v>0</v>
      </c>
      <c r="P54" s="140">
        <f>Поликлиника!AU55</f>
        <v>0</v>
      </c>
      <c r="Q54" s="141">
        <f t="shared" si="3"/>
        <v>0</v>
      </c>
      <c r="R54" s="140">
        <f>Поликлиника!AY55</f>
        <v>0</v>
      </c>
      <c r="S54" s="143">
        <f>Поликлиника!BG55</f>
        <v>0</v>
      </c>
      <c r="T54" s="143">
        <f>Поликлиника!BK55</f>
        <v>0</v>
      </c>
      <c r="U54" s="141">
        <f t="shared" si="4"/>
        <v>0</v>
      </c>
      <c r="V54" s="143">
        <f>Поликлиника!BO55</f>
        <v>0</v>
      </c>
      <c r="W54" s="140">
        <f>Поликлиника!BW55</f>
        <v>0</v>
      </c>
      <c r="X54" s="140">
        <f>Поликлиника!CA55</f>
        <v>0</v>
      </c>
      <c r="Y54" s="141">
        <f t="shared" si="5"/>
        <v>0</v>
      </c>
      <c r="Z54" s="140">
        <f>Поликлиника!CE55</f>
        <v>0</v>
      </c>
      <c r="AA54" s="143">
        <f>Поликлиника!CN55</f>
        <v>2106</v>
      </c>
      <c r="AB54" s="143">
        <f>Поликлиника!CR55</f>
        <v>2106</v>
      </c>
      <c r="AC54" s="141">
        <f t="shared" si="6"/>
        <v>0</v>
      </c>
      <c r="AD54" s="220">
        <f>Поликлиника!CV55</f>
        <v>0</v>
      </c>
      <c r="AE54" s="221">
        <f>'Круглосуточный стационар'!C55</f>
        <v>0</v>
      </c>
      <c r="AF54" s="222">
        <f>'Круглосуточный стационар'!I55</f>
        <v>0</v>
      </c>
      <c r="AG54" s="141">
        <f t="shared" si="7"/>
        <v>0</v>
      </c>
      <c r="AH54" s="222">
        <f>'Круглосуточный стационар'!O55</f>
        <v>0</v>
      </c>
      <c r="AI54" s="222">
        <f>'Круглосуточный стационар'!W55</f>
        <v>0</v>
      </c>
      <c r="AJ54" s="222">
        <f>'Круглосуточный стационар'!AA55</f>
        <v>0</v>
      </c>
      <c r="AK54" s="141">
        <f t="shared" si="8"/>
        <v>0</v>
      </c>
      <c r="AL54" s="223">
        <f>'Круглосуточный стационар'!AE55</f>
        <v>0</v>
      </c>
      <c r="AM54" s="224">
        <f>'Дневной стационар'!C55</f>
        <v>0</v>
      </c>
      <c r="AN54" s="140">
        <f>'Дневной стационар'!K55</f>
        <v>0</v>
      </c>
      <c r="AO54" s="141">
        <f t="shared" si="9"/>
        <v>0</v>
      </c>
      <c r="AP54" s="225">
        <f>'Дневной стационар'!S55</f>
        <v>0</v>
      </c>
      <c r="AR54" s="15"/>
    </row>
    <row r="55" spans="1:44" x14ac:dyDescent="0.25">
      <c r="A55" s="148">
        <f>'Скорая медицинская помощь'!A56</f>
        <v>43</v>
      </c>
      <c r="B55" s="10" t="str">
        <f>'Скорая медицинская помощь'!C56</f>
        <v>ООО ДЦ "ЖЕМЧУЖИНА КАМЧАТКИ"</v>
      </c>
      <c r="C55" s="138">
        <f>'Скорая медицинская помощь'!D56</f>
        <v>0</v>
      </c>
      <c r="D55" s="140">
        <f>'Скорая медицинская помощь'!H56</f>
        <v>0</v>
      </c>
      <c r="E55" s="141">
        <f t="shared" si="0"/>
        <v>0</v>
      </c>
      <c r="F55" s="144">
        <f>'Скорая медицинская помощь'!L56</f>
        <v>0</v>
      </c>
      <c r="G55" s="138">
        <f>Поликлиника!D56</f>
        <v>0</v>
      </c>
      <c r="H55" s="140">
        <f>Поликлиника!J56</f>
        <v>0</v>
      </c>
      <c r="I55" s="141">
        <f t="shared" si="1"/>
        <v>0</v>
      </c>
      <c r="J55" s="140">
        <f>Поликлиника!R56</f>
        <v>0</v>
      </c>
      <c r="K55" s="140">
        <f>Поликлиника!AA56</f>
        <v>0</v>
      </c>
      <c r="L55" s="140">
        <f>Поликлиника!AE56</f>
        <v>0</v>
      </c>
      <c r="M55" s="141">
        <f t="shared" si="2"/>
        <v>0</v>
      </c>
      <c r="N55" s="140">
        <f>Поликлиника!AI56</f>
        <v>0</v>
      </c>
      <c r="O55" s="140">
        <f>Поликлиника!AQ56</f>
        <v>0</v>
      </c>
      <c r="P55" s="140">
        <f>Поликлиника!AU56</f>
        <v>0</v>
      </c>
      <c r="Q55" s="141">
        <f t="shared" si="3"/>
        <v>0</v>
      </c>
      <c r="R55" s="140">
        <f>Поликлиника!AY56</f>
        <v>0</v>
      </c>
      <c r="S55" s="143">
        <f>Поликлиника!BG56</f>
        <v>0</v>
      </c>
      <c r="T55" s="143">
        <f>Поликлиника!BK56</f>
        <v>0</v>
      </c>
      <c r="U55" s="141">
        <f t="shared" si="4"/>
        <v>0</v>
      </c>
      <c r="V55" s="143">
        <f>Поликлиника!BO56</f>
        <v>0</v>
      </c>
      <c r="W55" s="140">
        <f>Поликлиника!BW56</f>
        <v>0</v>
      </c>
      <c r="X55" s="140">
        <f>Поликлиника!CA56</f>
        <v>0</v>
      </c>
      <c r="Y55" s="141">
        <f t="shared" si="5"/>
        <v>0</v>
      </c>
      <c r="Z55" s="140">
        <f>Поликлиника!CE56</f>
        <v>0</v>
      </c>
      <c r="AA55" s="143">
        <f>Поликлиника!CN56</f>
        <v>0</v>
      </c>
      <c r="AB55" s="143">
        <f>Поликлиника!CR56</f>
        <v>0</v>
      </c>
      <c r="AC55" s="141">
        <f t="shared" si="6"/>
        <v>0</v>
      </c>
      <c r="AD55" s="220">
        <f>Поликлиника!CV56</f>
        <v>0</v>
      </c>
      <c r="AE55" s="221">
        <f>'Круглосуточный стационар'!C56</f>
        <v>0</v>
      </c>
      <c r="AF55" s="222">
        <f>'Круглосуточный стационар'!I56</f>
        <v>0</v>
      </c>
      <c r="AG55" s="141">
        <f t="shared" si="7"/>
        <v>0</v>
      </c>
      <c r="AH55" s="222">
        <f>'Круглосуточный стационар'!O56</f>
        <v>0</v>
      </c>
      <c r="AI55" s="222">
        <f>'Круглосуточный стационар'!W56</f>
        <v>0</v>
      </c>
      <c r="AJ55" s="222">
        <f>'Круглосуточный стационар'!AA56</f>
        <v>0</v>
      </c>
      <c r="AK55" s="141">
        <f t="shared" si="8"/>
        <v>0</v>
      </c>
      <c r="AL55" s="223">
        <f>'Круглосуточный стационар'!AE56</f>
        <v>0</v>
      </c>
      <c r="AM55" s="224">
        <f>'Дневной стационар'!C56</f>
        <v>200</v>
      </c>
      <c r="AN55" s="140">
        <f>'Дневной стационар'!K56</f>
        <v>200</v>
      </c>
      <c r="AO55" s="141">
        <f t="shared" si="9"/>
        <v>0</v>
      </c>
      <c r="AP55" s="225">
        <f>'Дневной стационар'!S56</f>
        <v>0</v>
      </c>
      <c r="AR55" s="15"/>
    </row>
    <row r="56" spans="1:44" x14ac:dyDescent="0.25">
      <c r="A56" s="148">
        <f>'Скорая медицинская помощь'!A57</f>
        <v>44</v>
      </c>
      <c r="B56" s="10" t="str">
        <f>'Скорая медицинская помощь'!C57</f>
        <v>ГБУЗ ЦЕНТР СПИД</v>
      </c>
      <c r="C56" s="138">
        <f>'Скорая медицинская помощь'!D57</f>
        <v>0</v>
      </c>
      <c r="D56" s="140">
        <f>'Скорая медицинская помощь'!H57</f>
        <v>0</v>
      </c>
      <c r="E56" s="141">
        <f t="shared" si="0"/>
        <v>0</v>
      </c>
      <c r="F56" s="144">
        <f>'Скорая медицинская помощь'!L57</f>
        <v>0</v>
      </c>
      <c r="G56" s="138">
        <f>Поликлиника!D57</f>
        <v>0</v>
      </c>
      <c r="H56" s="140">
        <f>Поликлиника!J57</f>
        <v>0</v>
      </c>
      <c r="I56" s="141">
        <f t="shared" si="1"/>
        <v>0</v>
      </c>
      <c r="J56" s="140">
        <f>Поликлиника!R57</f>
        <v>0</v>
      </c>
      <c r="K56" s="140">
        <f>Поликлиника!AA57</f>
        <v>800</v>
      </c>
      <c r="L56" s="140">
        <f>Поликлиника!AE57</f>
        <v>800</v>
      </c>
      <c r="M56" s="141">
        <f t="shared" si="2"/>
        <v>0</v>
      </c>
      <c r="N56" s="140">
        <f>Поликлиника!AI57</f>
        <v>0</v>
      </c>
      <c r="O56" s="140">
        <f>Поликлиника!AQ57</f>
        <v>0</v>
      </c>
      <c r="P56" s="140">
        <f>Поликлиника!AU57</f>
        <v>0</v>
      </c>
      <c r="Q56" s="141">
        <f t="shared" si="3"/>
        <v>0</v>
      </c>
      <c r="R56" s="140">
        <f>Поликлиника!AY57</f>
        <v>0</v>
      </c>
      <c r="S56" s="143">
        <f>Поликлиника!BG57</f>
        <v>408</v>
      </c>
      <c r="T56" s="143">
        <f>Поликлиника!BK57</f>
        <v>408</v>
      </c>
      <c r="U56" s="141">
        <f t="shared" si="4"/>
        <v>0</v>
      </c>
      <c r="V56" s="143">
        <f>Поликлиника!BO57</f>
        <v>0</v>
      </c>
      <c r="W56" s="140">
        <f>Поликлиника!BW57</f>
        <v>682</v>
      </c>
      <c r="X56" s="140">
        <f>Поликлиника!CA57</f>
        <v>682</v>
      </c>
      <c r="Y56" s="141">
        <f t="shared" si="5"/>
        <v>0</v>
      </c>
      <c r="Z56" s="140">
        <f>Поликлиника!CE57</f>
        <v>0</v>
      </c>
      <c r="AA56" s="143">
        <f>Поликлиника!CN57</f>
        <v>1391532.7857142861</v>
      </c>
      <c r="AB56" s="143">
        <f>Поликлиника!CR57</f>
        <v>1391532.7857142861</v>
      </c>
      <c r="AC56" s="141">
        <f t="shared" si="6"/>
        <v>0</v>
      </c>
      <c r="AD56" s="220">
        <f>Поликлиника!CV57</f>
        <v>0</v>
      </c>
      <c r="AE56" s="221">
        <f>'Круглосуточный стационар'!C57</f>
        <v>1208</v>
      </c>
      <c r="AF56" s="222">
        <f>'Круглосуточный стационар'!I57</f>
        <v>1208</v>
      </c>
      <c r="AG56" s="141">
        <f t="shared" si="7"/>
        <v>0</v>
      </c>
      <c r="AH56" s="222">
        <f>'Круглосуточный стационар'!O57</f>
        <v>0</v>
      </c>
      <c r="AI56" s="222">
        <f>'Круглосуточный стационар'!W57</f>
        <v>0</v>
      </c>
      <c r="AJ56" s="222">
        <f>'Круглосуточный стационар'!AA57</f>
        <v>0</v>
      </c>
      <c r="AK56" s="141">
        <f t="shared" si="8"/>
        <v>0</v>
      </c>
      <c r="AL56" s="223">
        <f>'Круглосуточный стационар'!AE57</f>
        <v>0</v>
      </c>
      <c r="AM56" s="224">
        <f>'Дневной стационар'!C57</f>
        <v>396</v>
      </c>
      <c r="AN56" s="140">
        <f>'Дневной стационар'!K57</f>
        <v>396</v>
      </c>
      <c r="AO56" s="141">
        <f t="shared" si="9"/>
        <v>0</v>
      </c>
      <c r="AP56" s="225">
        <f>'Дневной стационар'!S57</f>
        <v>0</v>
      </c>
      <c r="AR56" s="15"/>
    </row>
    <row r="57" spans="1:44" x14ac:dyDescent="0.25">
      <c r="A57" s="148">
        <f>'Скорая медицинская помощь'!A58</f>
        <v>45</v>
      </c>
      <c r="B57" s="10" t="str">
        <f>'Скорая медицинская помощь'!C58</f>
        <v>ГБУЗ ККПТД</v>
      </c>
      <c r="C57" s="138">
        <f>'Скорая медицинская помощь'!D58</f>
        <v>0</v>
      </c>
      <c r="D57" s="140">
        <f>'Скорая медицинская помощь'!H58</f>
        <v>0</v>
      </c>
      <c r="E57" s="141">
        <f t="shared" si="0"/>
        <v>0</v>
      </c>
      <c r="F57" s="144">
        <f>'Скорая медицинская помощь'!L58</f>
        <v>0</v>
      </c>
      <c r="G57" s="138">
        <f>Поликлиника!D58</f>
        <v>0</v>
      </c>
      <c r="H57" s="140">
        <f>Поликлиника!J58</f>
        <v>0</v>
      </c>
      <c r="I57" s="141">
        <f t="shared" si="1"/>
        <v>0</v>
      </c>
      <c r="J57" s="140">
        <f>Поликлиника!R58</f>
        <v>0</v>
      </c>
      <c r="K57" s="140">
        <f>Поликлиника!AA58</f>
        <v>0</v>
      </c>
      <c r="L57" s="140">
        <f>Поликлиника!AE58</f>
        <v>0</v>
      </c>
      <c r="M57" s="141">
        <f t="shared" si="2"/>
        <v>0</v>
      </c>
      <c r="N57" s="140">
        <f>Поликлиника!AI58</f>
        <v>0</v>
      </c>
      <c r="O57" s="140">
        <f>Поликлиника!AQ58</f>
        <v>0</v>
      </c>
      <c r="P57" s="140">
        <f>Поликлиника!AU58</f>
        <v>0</v>
      </c>
      <c r="Q57" s="141">
        <f t="shared" si="3"/>
        <v>0</v>
      </c>
      <c r="R57" s="140">
        <f>Поликлиника!AY58</f>
        <v>0</v>
      </c>
      <c r="S57" s="143">
        <f>Поликлиника!BG58</f>
        <v>0</v>
      </c>
      <c r="T57" s="143">
        <f>Поликлиника!BK58</f>
        <v>0</v>
      </c>
      <c r="U57" s="141">
        <f t="shared" si="4"/>
        <v>0</v>
      </c>
      <c r="V57" s="143">
        <f>Поликлиника!BO58</f>
        <v>0</v>
      </c>
      <c r="W57" s="140">
        <f>Поликлиника!BW58</f>
        <v>0</v>
      </c>
      <c r="X57" s="140">
        <f>Поликлиника!CA58</f>
        <v>0</v>
      </c>
      <c r="Y57" s="141">
        <f t="shared" si="5"/>
        <v>0</v>
      </c>
      <c r="Z57" s="140">
        <f>Поликлиника!CE58</f>
        <v>0</v>
      </c>
      <c r="AA57" s="143">
        <f>Поликлиника!CN58</f>
        <v>3380</v>
      </c>
      <c r="AB57" s="143">
        <f>Поликлиника!CR58</f>
        <v>3380</v>
      </c>
      <c r="AC57" s="141">
        <f t="shared" si="6"/>
        <v>0</v>
      </c>
      <c r="AD57" s="220">
        <f>Поликлиника!CV58</f>
        <v>0</v>
      </c>
      <c r="AE57" s="221">
        <f>'Круглосуточный стационар'!C58</f>
        <v>0</v>
      </c>
      <c r="AF57" s="222">
        <f>'Круглосуточный стационар'!I58</f>
        <v>0</v>
      </c>
      <c r="AG57" s="141">
        <f t="shared" si="7"/>
        <v>0</v>
      </c>
      <c r="AH57" s="222">
        <f>'Круглосуточный стационар'!O58</f>
        <v>0</v>
      </c>
      <c r="AI57" s="222">
        <f>'Круглосуточный стационар'!W58</f>
        <v>0</v>
      </c>
      <c r="AJ57" s="222">
        <f>'Круглосуточный стационар'!AA58</f>
        <v>0</v>
      </c>
      <c r="AK57" s="141">
        <f t="shared" si="8"/>
        <v>0</v>
      </c>
      <c r="AL57" s="223">
        <f>'Круглосуточный стационар'!AE58</f>
        <v>0</v>
      </c>
      <c r="AM57" s="224">
        <f>'Дневной стационар'!C58</f>
        <v>0</v>
      </c>
      <c r="AN57" s="140">
        <f>'Дневной стационар'!K58</f>
        <v>0</v>
      </c>
      <c r="AO57" s="141">
        <f t="shared" si="9"/>
        <v>0</v>
      </c>
      <c r="AP57" s="225">
        <f>'Дневной стационар'!S58</f>
        <v>0</v>
      </c>
      <c r="AR57" s="15"/>
    </row>
    <row r="58" spans="1:44" hidden="1" x14ac:dyDescent="0.25">
      <c r="A58" s="148">
        <f>'Скорая медицинская помощь'!A59</f>
        <v>0</v>
      </c>
      <c r="B58" s="350" t="str">
        <f>'Скорая медицинская помощь'!C59</f>
        <v>АО "МЕДИЦИНА"  (г. Москва)</v>
      </c>
      <c r="C58" s="138">
        <f>'Скорая медицинская помощь'!D59</f>
        <v>0</v>
      </c>
      <c r="D58" s="140">
        <f>'Скорая медицинская помощь'!H59</f>
        <v>0</v>
      </c>
      <c r="E58" s="141">
        <f t="shared" si="0"/>
        <v>0</v>
      </c>
      <c r="F58" s="144">
        <f>'Скорая медицинская помощь'!L59</f>
        <v>0</v>
      </c>
      <c r="G58" s="138">
        <f>Поликлиника!D59</f>
        <v>0</v>
      </c>
      <c r="H58" s="140">
        <f>Поликлиника!J59</f>
        <v>0</v>
      </c>
      <c r="I58" s="141">
        <f t="shared" si="1"/>
        <v>0</v>
      </c>
      <c r="J58" s="140">
        <f>Поликлиника!R59</f>
        <v>0</v>
      </c>
      <c r="K58" s="140">
        <f>Поликлиника!AA59</f>
        <v>0</v>
      </c>
      <c r="L58" s="140">
        <f>Поликлиника!AE59</f>
        <v>0</v>
      </c>
      <c r="M58" s="141">
        <f t="shared" si="2"/>
        <v>0</v>
      </c>
      <c r="N58" s="140">
        <f>Поликлиника!AI59</f>
        <v>0</v>
      </c>
      <c r="O58" s="140">
        <f>Поликлиника!AQ59</f>
        <v>0</v>
      </c>
      <c r="P58" s="140">
        <f>Поликлиника!AU59</f>
        <v>0</v>
      </c>
      <c r="Q58" s="141">
        <f t="shared" si="3"/>
        <v>0</v>
      </c>
      <c r="R58" s="140">
        <f>Поликлиника!AY59</f>
        <v>0</v>
      </c>
      <c r="S58" s="143">
        <f>Поликлиника!BG59</f>
        <v>0</v>
      </c>
      <c r="T58" s="143">
        <f>Поликлиника!BK59</f>
        <v>0</v>
      </c>
      <c r="U58" s="141">
        <f t="shared" si="4"/>
        <v>0</v>
      </c>
      <c r="V58" s="143">
        <f>Поликлиника!BO59</f>
        <v>0</v>
      </c>
      <c r="W58" s="140">
        <f>Поликлиника!BW59</f>
        <v>0</v>
      </c>
      <c r="X58" s="140">
        <f>Поликлиника!CA59</f>
        <v>0</v>
      </c>
      <c r="Y58" s="141">
        <f t="shared" si="5"/>
        <v>0</v>
      </c>
      <c r="Z58" s="140">
        <f>Поликлиника!CE59</f>
        <v>0</v>
      </c>
      <c r="AA58" s="143">
        <f>Поликлиника!CN59</f>
        <v>0</v>
      </c>
      <c r="AB58" s="143">
        <f>Поликлиника!CR59</f>
        <v>0</v>
      </c>
      <c r="AC58" s="141">
        <f t="shared" si="6"/>
        <v>0</v>
      </c>
      <c r="AD58" s="220">
        <f>Поликлиника!CV59</f>
        <v>0</v>
      </c>
      <c r="AE58" s="221">
        <f>'Круглосуточный стационар'!C59</f>
        <v>0</v>
      </c>
      <c r="AF58" s="222">
        <f>'Круглосуточный стационар'!I59</f>
        <v>0</v>
      </c>
      <c r="AG58" s="141">
        <f t="shared" si="7"/>
        <v>0</v>
      </c>
      <c r="AH58" s="222">
        <f>'Круглосуточный стационар'!O59</f>
        <v>0</v>
      </c>
      <c r="AI58" s="222">
        <f>'Круглосуточный стационар'!W59</f>
        <v>0</v>
      </c>
      <c r="AJ58" s="222">
        <f>'Круглосуточный стационар'!AA59</f>
        <v>0</v>
      </c>
      <c r="AK58" s="141">
        <f t="shared" si="8"/>
        <v>0</v>
      </c>
      <c r="AL58" s="223">
        <f>'Круглосуточный стационар'!AE59</f>
        <v>0</v>
      </c>
      <c r="AM58" s="224">
        <f>'Дневной стационар'!C59</f>
        <v>0</v>
      </c>
      <c r="AN58" s="140">
        <f>'Дневной стационар'!K59</f>
        <v>0</v>
      </c>
      <c r="AO58" s="141">
        <f t="shared" si="9"/>
        <v>0</v>
      </c>
      <c r="AP58" s="225">
        <f>'Дневной стационар'!S59</f>
        <v>0</v>
      </c>
      <c r="AR58" s="15"/>
    </row>
    <row r="59" spans="1:44" x14ac:dyDescent="0.25">
      <c r="A59" s="148">
        <f>'Скорая медицинская помощь'!A60</f>
        <v>46</v>
      </c>
      <c r="B59" s="10" t="str">
        <f>'Скорая медицинская помощь'!C60</f>
        <v>ООО "ВИТАЛАБ" (г. Курск)</v>
      </c>
      <c r="C59" s="138">
        <f>'Скорая медицинская помощь'!D60</f>
        <v>0</v>
      </c>
      <c r="D59" s="140">
        <f>'Скорая медицинская помощь'!H60</f>
        <v>0</v>
      </c>
      <c r="E59" s="141">
        <f t="shared" si="0"/>
        <v>0</v>
      </c>
      <c r="F59" s="144">
        <f>'Скорая медицинская помощь'!L60</f>
        <v>0</v>
      </c>
      <c r="G59" s="138">
        <f>Поликлиника!D60</f>
        <v>0</v>
      </c>
      <c r="H59" s="140">
        <f>Поликлиника!J60</f>
        <v>0</v>
      </c>
      <c r="I59" s="141">
        <f t="shared" si="1"/>
        <v>0</v>
      </c>
      <c r="J59" s="140">
        <f>Поликлиника!R60</f>
        <v>0</v>
      </c>
      <c r="K59" s="140">
        <f>Поликлиника!AA60</f>
        <v>0</v>
      </c>
      <c r="L59" s="140">
        <f>Поликлиника!AE60</f>
        <v>0</v>
      </c>
      <c r="M59" s="141">
        <f t="shared" si="2"/>
        <v>0</v>
      </c>
      <c r="N59" s="140">
        <f>Поликлиника!AI60</f>
        <v>0</v>
      </c>
      <c r="O59" s="140">
        <f>Поликлиника!AQ60</f>
        <v>0</v>
      </c>
      <c r="P59" s="140">
        <f>Поликлиника!AU60</f>
        <v>0</v>
      </c>
      <c r="Q59" s="141">
        <f t="shared" si="3"/>
        <v>0</v>
      </c>
      <c r="R59" s="140">
        <f>Поликлиника!AY60</f>
        <v>0</v>
      </c>
      <c r="S59" s="143">
        <f>Поликлиника!BG60</f>
        <v>0</v>
      </c>
      <c r="T59" s="143">
        <f>Поликлиника!BK60</f>
        <v>0</v>
      </c>
      <c r="U59" s="141">
        <f t="shared" si="4"/>
        <v>0</v>
      </c>
      <c r="V59" s="143">
        <f>Поликлиника!BO60</f>
        <v>0</v>
      </c>
      <c r="W59" s="140">
        <f>Поликлиника!BW60</f>
        <v>0</v>
      </c>
      <c r="X59" s="140">
        <f>Поликлиника!CA60</f>
        <v>0</v>
      </c>
      <c r="Y59" s="141">
        <f t="shared" si="5"/>
        <v>0</v>
      </c>
      <c r="Z59" s="140">
        <f>Поликлиника!CE60</f>
        <v>0</v>
      </c>
      <c r="AA59" s="143">
        <f>Поликлиника!CN60</f>
        <v>0</v>
      </c>
      <c r="AB59" s="143">
        <f>Поликлиника!CR60</f>
        <v>0</v>
      </c>
      <c r="AC59" s="141">
        <f t="shared" si="6"/>
        <v>0</v>
      </c>
      <c r="AD59" s="220">
        <f>Поликлиника!CV60</f>
        <v>0</v>
      </c>
      <c r="AE59" s="221">
        <f>'Круглосуточный стационар'!C60</f>
        <v>0</v>
      </c>
      <c r="AF59" s="222">
        <f>'Круглосуточный стационар'!I60</f>
        <v>0</v>
      </c>
      <c r="AG59" s="141">
        <f t="shared" si="7"/>
        <v>0</v>
      </c>
      <c r="AH59" s="222">
        <f>'Круглосуточный стационар'!O60</f>
        <v>0</v>
      </c>
      <c r="AI59" s="222">
        <f>'Круглосуточный стационар'!W60</f>
        <v>0</v>
      </c>
      <c r="AJ59" s="222">
        <f>'Круглосуточный стационар'!AA60</f>
        <v>0</v>
      </c>
      <c r="AK59" s="141">
        <f t="shared" si="8"/>
        <v>0</v>
      </c>
      <c r="AL59" s="223">
        <f>'Круглосуточный стационар'!AE60</f>
        <v>0</v>
      </c>
      <c r="AM59" s="224">
        <f>'Дневной стационар'!C60</f>
        <v>0</v>
      </c>
      <c r="AN59" s="140">
        <f>'Дневной стационар'!K60</f>
        <v>0</v>
      </c>
      <c r="AO59" s="141">
        <f t="shared" si="9"/>
        <v>0</v>
      </c>
      <c r="AP59" s="225">
        <f>'Дневной стационар'!S60</f>
        <v>0</v>
      </c>
      <c r="AR59" s="15"/>
    </row>
    <row r="60" spans="1:44" x14ac:dyDescent="0.25">
      <c r="A60" s="148">
        <f>'Скорая медицинская помощь'!A61</f>
        <v>47</v>
      </c>
      <c r="B60" s="10" t="str">
        <f>'Скорая медицинская помощь'!C61</f>
        <v>КАМЧАТСКИЙ ФИЛИАЛ АНО «МЕДИЦИНСКИЙ ЦЕНТР «ЖИЗНЬ»</v>
      </c>
      <c r="C60" s="138">
        <f>'Скорая медицинская помощь'!D61</f>
        <v>0</v>
      </c>
      <c r="D60" s="140">
        <f>'Скорая медицинская помощь'!H61</f>
        <v>0</v>
      </c>
      <c r="E60" s="141">
        <f t="shared" si="0"/>
        <v>0</v>
      </c>
      <c r="F60" s="144">
        <f>'Скорая медицинская помощь'!L61</f>
        <v>0</v>
      </c>
      <c r="G60" s="138">
        <f>Поликлиника!D61</f>
        <v>0</v>
      </c>
      <c r="H60" s="140">
        <f>Поликлиника!J61</f>
        <v>0</v>
      </c>
      <c r="I60" s="141">
        <f t="shared" si="1"/>
        <v>0</v>
      </c>
      <c r="J60" s="140">
        <f>Поликлиника!R61</f>
        <v>0</v>
      </c>
      <c r="K60" s="140">
        <f>Поликлиника!AA61</f>
        <v>400</v>
      </c>
      <c r="L60" s="140">
        <f>Поликлиника!AE61</f>
        <v>400</v>
      </c>
      <c r="M60" s="141">
        <f t="shared" si="2"/>
        <v>0</v>
      </c>
      <c r="N60" s="140">
        <f>Поликлиника!AI61</f>
        <v>0</v>
      </c>
      <c r="O60" s="140">
        <f>Поликлиника!AQ61</f>
        <v>0</v>
      </c>
      <c r="P60" s="140">
        <f>Поликлиника!AU61</f>
        <v>0</v>
      </c>
      <c r="Q60" s="141">
        <f t="shared" si="3"/>
        <v>0</v>
      </c>
      <c r="R60" s="140">
        <f>Поликлиника!AY61</f>
        <v>0</v>
      </c>
      <c r="S60" s="143">
        <f>Поликлиника!BG61</f>
        <v>0</v>
      </c>
      <c r="T60" s="143">
        <f>Поликлиника!BK61</f>
        <v>0</v>
      </c>
      <c r="U60" s="141">
        <f t="shared" si="4"/>
        <v>0</v>
      </c>
      <c r="V60" s="143">
        <f>Поликлиника!BO61</f>
        <v>0</v>
      </c>
      <c r="W60" s="140">
        <f>Поликлиника!BW61</f>
        <v>18</v>
      </c>
      <c r="X60" s="140">
        <f>Поликлиника!CA61</f>
        <v>18</v>
      </c>
      <c r="Y60" s="141">
        <f t="shared" si="5"/>
        <v>0</v>
      </c>
      <c r="Z60" s="140">
        <f>Поликлиника!CE61</f>
        <v>0</v>
      </c>
      <c r="AA60" s="143">
        <f>Поликлиника!CN61</f>
        <v>0</v>
      </c>
      <c r="AB60" s="143">
        <f>Поликлиника!CR61</f>
        <v>0</v>
      </c>
      <c r="AC60" s="141">
        <f t="shared" si="6"/>
        <v>0</v>
      </c>
      <c r="AD60" s="220">
        <f>Поликлиника!CV61</f>
        <v>0</v>
      </c>
      <c r="AE60" s="221">
        <f>'Круглосуточный стационар'!C61</f>
        <v>0</v>
      </c>
      <c r="AF60" s="222">
        <f>'Круглосуточный стационар'!I61</f>
        <v>0</v>
      </c>
      <c r="AG60" s="141">
        <f t="shared" si="7"/>
        <v>0</v>
      </c>
      <c r="AH60" s="222">
        <f>'Круглосуточный стационар'!O61</f>
        <v>0</v>
      </c>
      <c r="AI60" s="222">
        <f>'Круглосуточный стационар'!W61</f>
        <v>0</v>
      </c>
      <c r="AJ60" s="222">
        <f>'Круглосуточный стационар'!AA61</f>
        <v>0</v>
      </c>
      <c r="AK60" s="141">
        <f t="shared" si="8"/>
        <v>0</v>
      </c>
      <c r="AL60" s="223">
        <f>'Круглосуточный стационар'!AE61</f>
        <v>0</v>
      </c>
      <c r="AM60" s="224">
        <f>'Дневной стационар'!C61</f>
        <v>720</v>
      </c>
      <c r="AN60" s="140">
        <f>'Дневной стационар'!K61</f>
        <v>720</v>
      </c>
      <c r="AO60" s="141">
        <f t="shared" si="9"/>
        <v>0</v>
      </c>
      <c r="AP60" s="225">
        <f>'Дневной стационар'!S61</f>
        <v>0</v>
      </c>
      <c r="AR60" s="15"/>
    </row>
    <row r="61" spans="1:44" hidden="1" x14ac:dyDescent="0.25">
      <c r="A61" s="148">
        <f>'Скорая медицинская помощь'!A62</f>
        <v>0</v>
      </c>
      <c r="B61" s="350" t="str">
        <f>'Скорая медицинская помощь'!C62</f>
        <v>КГБУЗ ДККБ (г.Хабаровск)</v>
      </c>
      <c r="C61" s="138">
        <f>'Скорая медицинская помощь'!D62</f>
        <v>0</v>
      </c>
      <c r="D61" s="140">
        <f>'Скорая медицинская помощь'!H62</f>
        <v>0</v>
      </c>
      <c r="E61" s="141">
        <f t="shared" ref="E61:E67" si="10">D61-C61</f>
        <v>0</v>
      </c>
      <c r="F61" s="144">
        <f>'Скорая медицинская помощь'!L62</f>
        <v>0</v>
      </c>
      <c r="G61" s="138">
        <f>Поликлиника!D62</f>
        <v>0</v>
      </c>
      <c r="H61" s="140">
        <f>Поликлиника!J62</f>
        <v>0</v>
      </c>
      <c r="I61" s="141">
        <f t="shared" ref="I61:I67" si="11">H61-G61</f>
        <v>0</v>
      </c>
      <c r="J61" s="140">
        <f>Поликлиника!R62</f>
        <v>0</v>
      </c>
      <c r="K61" s="140">
        <f>Поликлиника!AA62</f>
        <v>0</v>
      </c>
      <c r="L61" s="140">
        <f>Поликлиника!AE62</f>
        <v>0</v>
      </c>
      <c r="M61" s="141">
        <f t="shared" ref="M61:M67" si="12">L61-K61</f>
        <v>0</v>
      </c>
      <c r="N61" s="140">
        <f>Поликлиника!AI62</f>
        <v>0</v>
      </c>
      <c r="O61" s="140">
        <f>Поликлиника!AQ62</f>
        <v>0</v>
      </c>
      <c r="P61" s="140">
        <f>Поликлиника!AU62</f>
        <v>0</v>
      </c>
      <c r="Q61" s="141">
        <f t="shared" ref="Q61:Q67" si="13">P61-O61</f>
        <v>0</v>
      </c>
      <c r="R61" s="140">
        <f>Поликлиника!AY62</f>
        <v>0</v>
      </c>
      <c r="S61" s="143">
        <f>Поликлиника!BG62</f>
        <v>0</v>
      </c>
      <c r="T61" s="143">
        <f>Поликлиника!BK62</f>
        <v>0</v>
      </c>
      <c r="U61" s="141">
        <f t="shared" ref="U61:U67" si="14">T61-S61</f>
        <v>0</v>
      </c>
      <c r="V61" s="143">
        <f>Поликлиника!BO62</f>
        <v>0</v>
      </c>
      <c r="W61" s="140">
        <f>Поликлиника!BW62</f>
        <v>0</v>
      </c>
      <c r="X61" s="140">
        <f>Поликлиника!CA62</f>
        <v>0</v>
      </c>
      <c r="Y61" s="141">
        <f t="shared" ref="Y61:Y67" si="15">X61-W61</f>
        <v>0</v>
      </c>
      <c r="Z61" s="140">
        <f>Поликлиника!CE62</f>
        <v>0</v>
      </c>
      <c r="AA61" s="143">
        <f>Поликлиника!CN62</f>
        <v>0</v>
      </c>
      <c r="AB61" s="143">
        <f>Поликлиника!CR62</f>
        <v>0</v>
      </c>
      <c r="AC61" s="141">
        <f t="shared" ref="AC61:AC67" si="16">AB61-AA61</f>
        <v>0</v>
      </c>
      <c r="AD61" s="220">
        <f>Поликлиника!CV62</f>
        <v>0</v>
      </c>
      <c r="AE61" s="221">
        <f>'Круглосуточный стационар'!C62</f>
        <v>0</v>
      </c>
      <c r="AF61" s="222">
        <f>'Круглосуточный стационар'!I62</f>
        <v>0</v>
      </c>
      <c r="AG61" s="141">
        <f t="shared" ref="AG61:AG67" si="17">AF61-AE61</f>
        <v>0</v>
      </c>
      <c r="AH61" s="222">
        <f>'Круглосуточный стационар'!O62</f>
        <v>0</v>
      </c>
      <c r="AI61" s="222">
        <f>'Круглосуточный стационар'!W62</f>
        <v>0</v>
      </c>
      <c r="AJ61" s="222">
        <f>'Круглосуточный стационар'!AA62</f>
        <v>0</v>
      </c>
      <c r="AK61" s="141">
        <f t="shared" ref="AK61:AK67" si="18">AJ61-AI61</f>
        <v>0</v>
      </c>
      <c r="AL61" s="223">
        <f>'Круглосуточный стационар'!AE62</f>
        <v>0</v>
      </c>
      <c r="AM61" s="224">
        <f>'Дневной стационар'!C62</f>
        <v>0</v>
      </c>
      <c r="AN61" s="140">
        <f>'Дневной стационар'!K62</f>
        <v>0</v>
      </c>
      <c r="AO61" s="141">
        <f t="shared" ref="AO61:AO67" si="19">AN61-AM61</f>
        <v>0</v>
      </c>
      <c r="AP61" s="225">
        <f>'Дневной стационар'!S62</f>
        <v>0</v>
      </c>
      <c r="AR61" s="15"/>
    </row>
    <row r="62" spans="1:44" ht="12.75" customHeight="1" x14ac:dyDescent="0.25">
      <c r="A62" s="148">
        <f>'Скорая медицинская помощь'!A63</f>
        <v>48</v>
      </c>
      <c r="B62" s="10" t="str">
        <f>'Скорая медицинская помощь'!C63</f>
        <v>ООО "ЦИЭР "ЭМБРИЛАЙФ" (г. С-Петербург)</v>
      </c>
      <c r="C62" s="138">
        <f>'Скорая медицинская помощь'!D63</f>
        <v>0</v>
      </c>
      <c r="D62" s="140">
        <f>'Скорая медицинская помощь'!H63</f>
        <v>0</v>
      </c>
      <c r="E62" s="141">
        <f t="shared" si="10"/>
        <v>0</v>
      </c>
      <c r="F62" s="144">
        <f>'Скорая медицинская помощь'!L63</f>
        <v>0</v>
      </c>
      <c r="G62" s="138">
        <f>Поликлиника!D63</f>
        <v>0</v>
      </c>
      <c r="H62" s="140">
        <f>Поликлиника!J63</f>
        <v>0</v>
      </c>
      <c r="I62" s="141">
        <f t="shared" si="11"/>
        <v>0</v>
      </c>
      <c r="J62" s="140">
        <f>Поликлиника!R63</f>
        <v>0</v>
      </c>
      <c r="K62" s="140">
        <f>Поликлиника!AA63</f>
        <v>0</v>
      </c>
      <c r="L62" s="140">
        <f>Поликлиника!AE63</f>
        <v>0</v>
      </c>
      <c r="M62" s="141">
        <f t="shared" si="12"/>
        <v>0</v>
      </c>
      <c r="N62" s="140">
        <f>Поликлиника!AI63</f>
        <v>0</v>
      </c>
      <c r="O62" s="140">
        <f>Поликлиника!AQ63</f>
        <v>0</v>
      </c>
      <c r="P62" s="140">
        <f>Поликлиника!AU63</f>
        <v>0</v>
      </c>
      <c r="Q62" s="141">
        <f t="shared" si="13"/>
        <v>0</v>
      </c>
      <c r="R62" s="140">
        <f>Поликлиника!AY63</f>
        <v>0</v>
      </c>
      <c r="S62" s="143">
        <f>Поликлиника!BG63</f>
        <v>0</v>
      </c>
      <c r="T62" s="143">
        <f>Поликлиника!BK63</f>
        <v>0</v>
      </c>
      <c r="U62" s="141">
        <f t="shared" si="14"/>
        <v>0</v>
      </c>
      <c r="V62" s="143">
        <f>Поликлиника!BO63</f>
        <v>0</v>
      </c>
      <c r="W62" s="140">
        <f>Поликлиника!BW63</f>
        <v>0</v>
      </c>
      <c r="X62" s="140">
        <f>Поликлиника!CA63</f>
        <v>0</v>
      </c>
      <c r="Y62" s="141">
        <f t="shared" si="15"/>
        <v>0</v>
      </c>
      <c r="Z62" s="140">
        <f>Поликлиника!CE63</f>
        <v>0</v>
      </c>
      <c r="AA62" s="143">
        <f>Поликлиника!CN63</f>
        <v>0</v>
      </c>
      <c r="AB62" s="143">
        <f>Поликлиника!CR63</f>
        <v>0</v>
      </c>
      <c r="AC62" s="141">
        <f t="shared" si="16"/>
        <v>0</v>
      </c>
      <c r="AD62" s="220">
        <f>Поликлиника!CV63</f>
        <v>0</v>
      </c>
      <c r="AE62" s="221">
        <f>'Круглосуточный стационар'!C63</f>
        <v>0</v>
      </c>
      <c r="AF62" s="222">
        <f>'Круглосуточный стационар'!I63</f>
        <v>0</v>
      </c>
      <c r="AG62" s="141">
        <f t="shared" si="17"/>
        <v>0</v>
      </c>
      <c r="AH62" s="222">
        <f>'Круглосуточный стационар'!O63</f>
        <v>0</v>
      </c>
      <c r="AI62" s="222">
        <f>'Круглосуточный стационар'!W63</f>
        <v>0</v>
      </c>
      <c r="AJ62" s="222">
        <f>'Круглосуточный стационар'!AA63</f>
        <v>0</v>
      </c>
      <c r="AK62" s="141">
        <f t="shared" si="18"/>
        <v>0</v>
      </c>
      <c r="AL62" s="223">
        <f>'Круглосуточный стационар'!AE63</f>
        <v>0</v>
      </c>
      <c r="AM62" s="224">
        <f>'Дневной стационар'!C63</f>
        <v>20</v>
      </c>
      <c r="AN62" s="140">
        <f>'Дневной стационар'!K63</f>
        <v>20</v>
      </c>
      <c r="AO62" s="141">
        <f t="shared" si="19"/>
        <v>0</v>
      </c>
      <c r="AP62" s="225">
        <f>'Дневной стационар'!S63</f>
        <v>0</v>
      </c>
      <c r="AR62" s="15"/>
    </row>
    <row r="63" spans="1:44" ht="12.75" customHeight="1" x14ac:dyDescent="0.25">
      <c r="A63" s="148">
        <f>'Скорая медицинская помощь'!A64</f>
        <v>49</v>
      </c>
      <c r="B63" s="10" t="str">
        <f>'Скорая медицинская помощь'!C64</f>
        <v>ФИЛИАЛ ООО «БМК» В Г. ПЕТРОПАВЛОВСК-КАМЧАТСКИЙ</v>
      </c>
      <c r="C63" s="138">
        <f>'Скорая медицинская помощь'!D64</f>
        <v>0</v>
      </c>
      <c r="D63" s="140">
        <f>'Скорая медицинская помощь'!H64</f>
        <v>0</v>
      </c>
      <c r="E63" s="141">
        <f t="shared" si="10"/>
        <v>0</v>
      </c>
      <c r="F63" s="144">
        <f>'Скорая медицинская помощь'!L64</f>
        <v>0</v>
      </c>
      <c r="G63" s="138">
        <f>Поликлиника!D64</f>
        <v>0</v>
      </c>
      <c r="H63" s="140">
        <f>Поликлиника!J64</f>
        <v>0</v>
      </c>
      <c r="I63" s="141">
        <f t="shared" si="11"/>
        <v>0</v>
      </c>
      <c r="J63" s="140">
        <f>Поликлиника!R64</f>
        <v>0</v>
      </c>
      <c r="K63" s="140">
        <f>Поликлиника!AA64</f>
        <v>156</v>
      </c>
      <c r="L63" s="140">
        <f>Поликлиника!AE64</f>
        <v>156</v>
      </c>
      <c r="M63" s="141">
        <f t="shared" si="12"/>
        <v>0</v>
      </c>
      <c r="N63" s="140">
        <f>Поликлиника!AI64</f>
        <v>0</v>
      </c>
      <c r="O63" s="140">
        <f>Поликлиника!AQ64</f>
        <v>0</v>
      </c>
      <c r="P63" s="140">
        <f>Поликлиника!AU64</f>
        <v>0</v>
      </c>
      <c r="Q63" s="141">
        <f t="shared" si="13"/>
        <v>0</v>
      </c>
      <c r="R63" s="140">
        <f>Поликлиника!AY64</f>
        <v>0</v>
      </c>
      <c r="S63" s="143">
        <f>Поликлиника!BG64</f>
        <v>0</v>
      </c>
      <c r="T63" s="143">
        <f>Поликлиника!BK64</f>
        <v>0</v>
      </c>
      <c r="U63" s="141">
        <f t="shared" si="14"/>
        <v>0</v>
      </c>
      <c r="V63" s="143">
        <f>Поликлиника!BO64</f>
        <v>0</v>
      </c>
      <c r="W63" s="140">
        <f>Поликлиника!BW64</f>
        <v>100</v>
      </c>
      <c r="X63" s="140">
        <f>Поликлиника!CA64</f>
        <v>100</v>
      </c>
      <c r="Y63" s="141">
        <f t="shared" si="15"/>
        <v>0</v>
      </c>
      <c r="Z63" s="140">
        <f>Поликлиника!CE64</f>
        <v>0</v>
      </c>
      <c r="AA63" s="143">
        <f>Поликлиника!CN64</f>
        <v>0</v>
      </c>
      <c r="AB63" s="143">
        <f>Поликлиника!CR64</f>
        <v>0</v>
      </c>
      <c r="AC63" s="141">
        <f t="shared" si="16"/>
        <v>0</v>
      </c>
      <c r="AD63" s="220">
        <f>Поликлиника!CV64</f>
        <v>0</v>
      </c>
      <c r="AE63" s="221">
        <f>'Круглосуточный стационар'!C64</f>
        <v>0</v>
      </c>
      <c r="AF63" s="222">
        <f>'Круглосуточный стационар'!I64</f>
        <v>0</v>
      </c>
      <c r="AG63" s="141">
        <f t="shared" si="17"/>
        <v>0</v>
      </c>
      <c r="AH63" s="222">
        <f>'Круглосуточный стационар'!O64</f>
        <v>0</v>
      </c>
      <c r="AI63" s="222">
        <f>'Круглосуточный стационар'!W64</f>
        <v>0</v>
      </c>
      <c r="AJ63" s="222">
        <f>'Круглосуточный стационар'!AA64</f>
        <v>0</v>
      </c>
      <c r="AK63" s="141">
        <f t="shared" si="18"/>
        <v>0</v>
      </c>
      <c r="AL63" s="223">
        <f>'Круглосуточный стационар'!AE64</f>
        <v>0</v>
      </c>
      <c r="AM63" s="224">
        <f>'Дневной стационар'!C64</f>
        <v>360</v>
      </c>
      <c r="AN63" s="140">
        <f>'Дневной стационар'!K64</f>
        <v>360</v>
      </c>
      <c r="AO63" s="141">
        <f t="shared" si="19"/>
        <v>0</v>
      </c>
      <c r="AP63" s="225">
        <f>'Дневной стационар'!S64</f>
        <v>0</v>
      </c>
      <c r="AR63" s="15"/>
    </row>
    <row r="64" spans="1:44" ht="12.75" customHeight="1" x14ac:dyDescent="0.25">
      <c r="A64" s="148">
        <f>'Скорая медицинская помощь'!A65</f>
        <v>50</v>
      </c>
      <c r="B64" s="10" t="str">
        <f>'Скорая медицинская помощь'!C65</f>
        <v>ООО "АФИНА" (г.Хабаровск)</v>
      </c>
      <c r="C64" s="138">
        <f>'Скорая медицинская помощь'!D65</f>
        <v>0</v>
      </c>
      <c r="D64" s="140">
        <f>'Скорая медицинская помощь'!H65</f>
        <v>0</v>
      </c>
      <c r="E64" s="141">
        <f t="shared" si="10"/>
        <v>0</v>
      </c>
      <c r="F64" s="144">
        <f>'Скорая медицинская помощь'!L65</f>
        <v>0</v>
      </c>
      <c r="G64" s="138">
        <f>Поликлиника!D65</f>
        <v>0</v>
      </c>
      <c r="H64" s="140">
        <f>Поликлиника!J65</f>
        <v>0</v>
      </c>
      <c r="I64" s="141">
        <f t="shared" si="11"/>
        <v>0</v>
      </c>
      <c r="J64" s="140">
        <f>Поликлиника!R65</f>
        <v>0</v>
      </c>
      <c r="K64" s="140">
        <f>Поликлиника!AA65</f>
        <v>0</v>
      </c>
      <c r="L64" s="140">
        <f>Поликлиника!AE65</f>
        <v>0</v>
      </c>
      <c r="M64" s="141">
        <f t="shared" si="12"/>
        <v>0</v>
      </c>
      <c r="N64" s="140">
        <f>Поликлиника!AI65</f>
        <v>0</v>
      </c>
      <c r="O64" s="140">
        <f>Поликлиника!AQ65</f>
        <v>0</v>
      </c>
      <c r="P64" s="140">
        <f>Поликлиника!AU65</f>
        <v>0</v>
      </c>
      <c r="Q64" s="141">
        <f t="shared" si="13"/>
        <v>0</v>
      </c>
      <c r="R64" s="140">
        <f>Поликлиника!AY65</f>
        <v>0</v>
      </c>
      <c r="S64" s="143">
        <f>Поликлиника!BG65</f>
        <v>0</v>
      </c>
      <c r="T64" s="143">
        <f>Поликлиника!BK65</f>
        <v>0</v>
      </c>
      <c r="U64" s="141">
        <f t="shared" si="14"/>
        <v>0</v>
      </c>
      <c r="V64" s="143">
        <f>Поликлиника!BO65</f>
        <v>0</v>
      </c>
      <c r="W64" s="140">
        <f>Поликлиника!BW65</f>
        <v>0</v>
      </c>
      <c r="X64" s="140">
        <f>Поликлиника!CA65</f>
        <v>0</v>
      </c>
      <c r="Y64" s="141">
        <f t="shared" si="15"/>
        <v>0</v>
      </c>
      <c r="Z64" s="140">
        <f>Поликлиника!CE65</f>
        <v>0</v>
      </c>
      <c r="AA64" s="143">
        <f>Поликлиника!CN65</f>
        <v>0</v>
      </c>
      <c r="AB64" s="143">
        <f>Поликлиника!CR65</f>
        <v>0</v>
      </c>
      <c r="AC64" s="141">
        <f t="shared" si="16"/>
        <v>0</v>
      </c>
      <c r="AD64" s="220">
        <f>Поликлиника!CV65</f>
        <v>0</v>
      </c>
      <c r="AE64" s="221">
        <f>'Круглосуточный стационар'!C65</f>
        <v>0</v>
      </c>
      <c r="AF64" s="222">
        <f>'Круглосуточный стационар'!I65</f>
        <v>0</v>
      </c>
      <c r="AG64" s="141">
        <f t="shared" si="17"/>
        <v>0</v>
      </c>
      <c r="AH64" s="222">
        <f>'Круглосуточный стационар'!O65</f>
        <v>0</v>
      </c>
      <c r="AI64" s="222">
        <f>'Круглосуточный стационар'!W65</f>
        <v>0</v>
      </c>
      <c r="AJ64" s="222">
        <f>'Круглосуточный стационар'!AA65</f>
        <v>0</v>
      </c>
      <c r="AK64" s="141">
        <f t="shared" si="18"/>
        <v>0</v>
      </c>
      <c r="AL64" s="223">
        <f>'Круглосуточный стационар'!AE65</f>
        <v>0</v>
      </c>
      <c r="AM64" s="224">
        <f>'Дневной стационар'!C65</f>
        <v>0</v>
      </c>
      <c r="AN64" s="140">
        <f>'Дневной стационар'!K65</f>
        <v>0</v>
      </c>
      <c r="AO64" s="141">
        <f t="shared" si="19"/>
        <v>0</v>
      </c>
      <c r="AP64" s="225">
        <f>'Дневной стационар'!S65</f>
        <v>0</v>
      </c>
      <c r="AR64" s="15"/>
    </row>
    <row r="65" spans="1:44" ht="12.75" customHeight="1" x14ac:dyDescent="0.25">
      <c r="A65" s="148">
        <f>'Скорая медицинская помощь'!A66</f>
        <v>51</v>
      </c>
      <c r="B65" s="10" t="str">
        <f>'Скорая медицинская помощь'!C66</f>
        <v>КГАУ СЗ "МНОГОПРОФИЛЬНЫЙ ЦЕНТР РЕАБИЛИТАЦИИ"; КГАУ СЗ "МЦР"</v>
      </c>
      <c r="C65" s="138">
        <f>'Скорая медицинская помощь'!D66</f>
        <v>0</v>
      </c>
      <c r="D65" s="140">
        <f>'Скорая медицинская помощь'!H66</f>
        <v>0</v>
      </c>
      <c r="E65" s="141">
        <f t="shared" si="10"/>
        <v>0</v>
      </c>
      <c r="F65" s="144">
        <f>'Скорая медицинская помощь'!L66</f>
        <v>0</v>
      </c>
      <c r="G65" s="138">
        <f>Поликлиника!D66</f>
        <v>0</v>
      </c>
      <c r="H65" s="140">
        <f>Поликлиника!J66</f>
        <v>0</v>
      </c>
      <c r="I65" s="141">
        <f t="shared" si="11"/>
        <v>0</v>
      </c>
      <c r="J65" s="140">
        <f>Поликлиника!R66</f>
        <v>0</v>
      </c>
      <c r="K65" s="140">
        <f>Поликлиника!AA66</f>
        <v>0</v>
      </c>
      <c r="L65" s="140">
        <f>Поликлиника!AE66</f>
        <v>0</v>
      </c>
      <c r="M65" s="141">
        <f t="shared" si="12"/>
        <v>0</v>
      </c>
      <c r="N65" s="140">
        <f>Поликлиника!AI66</f>
        <v>0</v>
      </c>
      <c r="O65" s="140">
        <f>Поликлиника!AQ66</f>
        <v>0</v>
      </c>
      <c r="P65" s="140">
        <f>Поликлиника!AU66</f>
        <v>0</v>
      </c>
      <c r="Q65" s="141">
        <f t="shared" si="13"/>
        <v>0</v>
      </c>
      <c r="R65" s="140">
        <f>Поликлиника!AY66</f>
        <v>0</v>
      </c>
      <c r="S65" s="143">
        <f>Поликлиника!BG66</f>
        <v>0</v>
      </c>
      <c r="T65" s="143">
        <f>Поликлиника!BK66</f>
        <v>0</v>
      </c>
      <c r="U65" s="141">
        <f t="shared" si="14"/>
        <v>0</v>
      </c>
      <c r="V65" s="143">
        <f>Поликлиника!BO66</f>
        <v>0</v>
      </c>
      <c r="W65" s="140">
        <f>Поликлиника!BW66</f>
        <v>70</v>
      </c>
      <c r="X65" s="140">
        <f>Поликлиника!CA66</f>
        <v>70</v>
      </c>
      <c r="Y65" s="141">
        <f t="shared" si="15"/>
        <v>0</v>
      </c>
      <c r="Z65" s="140">
        <f>Поликлиника!CE66</f>
        <v>0</v>
      </c>
      <c r="AA65" s="143">
        <f>Поликлиника!CN66</f>
        <v>0</v>
      </c>
      <c r="AB65" s="143">
        <f>Поликлиника!CR66</f>
        <v>0</v>
      </c>
      <c r="AC65" s="141">
        <f t="shared" si="16"/>
        <v>0</v>
      </c>
      <c r="AD65" s="220">
        <f>Поликлиника!CV66</f>
        <v>0</v>
      </c>
      <c r="AE65" s="221">
        <f>'Круглосуточный стационар'!C66</f>
        <v>0</v>
      </c>
      <c r="AF65" s="222">
        <f>'Круглосуточный стационар'!I66</f>
        <v>0</v>
      </c>
      <c r="AG65" s="141">
        <f t="shared" si="17"/>
        <v>0</v>
      </c>
      <c r="AH65" s="222">
        <f>'Круглосуточный стационар'!O66</f>
        <v>0</v>
      </c>
      <c r="AI65" s="222">
        <f>'Круглосуточный стационар'!W66</f>
        <v>0</v>
      </c>
      <c r="AJ65" s="222">
        <f>'Круглосуточный стационар'!AA66</f>
        <v>0</v>
      </c>
      <c r="AK65" s="141">
        <f t="shared" si="18"/>
        <v>0</v>
      </c>
      <c r="AL65" s="223">
        <f>'Круглосуточный стационар'!AE66</f>
        <v>0</v>
      </c>
      <c r="AM65" s="224">
        <f>'Дневной стационар'!C66</f>
        <v>0</v>
      </c>
      <c r="AN65" s="140">
        <f>'Дневной стационар'!K66</f>
        <v>0</v>
      </c>
      <c r="AO65" s="141">
        <f t="shared" si="19"/>
        <v>0</v>
      </c>
      <c r="AP65" s="225">
        <f>'Дневной стационар'!S66</f>
        <v>0</v>
      </c>
      <c r="AR65" s="15"/>
    </row>
    <row r="66" spans="1:44" ht="12.75" hidden="1" customHeight="1" x14ac:dyDescent="0.25">
      <c r="A66" s="148">
        <f>'Скорая медицинская помощь'!A67</f>
        <v>0</v>
      </c>
      <c r="B66" s="350" t="str">
        <f>'Скорая медицинская помощь'!C67</f>
        <v>ООО "СИБИРСКИЙ ЦЕНТР ЯДЕРНОЙ МЕДИЦИНЫ"  (г.Новосибирск)</v>
      </c>
      <c r="C66" s="138">
        <f>'Скорая медицинская помощь'!D67</f>
        <v>0</v>
      </c>
      <c r="D66" s="140">
        <f>'Скорая медицинская помощь'!H67</f>
        <v>0</v>
      </c>
      <c r="E66" s="141">
        <f t="shared" si="10"/>
        <v>0</v>
      </c>
      <c r="F66" s="144">
        <f>'Скорая медицинская помощь'!L67</f>
        <v>0</v>
      </c>
      <c r="G66" s="138">
        <f>Поликлиника!D67</f>
        <v>0</v>
      </c>
      <c r="H66" s="140">
        <f>Поликлиника!J67</f>
        <v>0</v>
      </c>
      <c r="I66" s="141">
        <f t="shared" si="11"/>
        <v>0</v>
      </c>
      <c r="J66" s="140">
        <f>Поликлиника!R67</f>
        <v>0</v>
      </c>
      <c r="K66" s="140">
        <f>Поликлиника!AA67</f>
        <v>0</v>
      </c>
      <c r="L66" s="140">
        <f>Поликлиника!AE67</f>
        <v>0</v>
      </c>
      <c r="M66" s="141">
        <f t="shared" si="12"/>
        <v>0</v>
      </c>
      <c r="N66" s="140">
        <f>Поликлиника!AI67</f>
        <v>0</v>
      </c>
      <c r="O66" s="140">
        <f>Поликлиника!AQ67</f>
        <v>0</v>
      </c>
      <c r="P66" s="140">
        <f>Поликлиника!AU67</f>
        <v>0</v>
      </c>
      <c r="Q66" s="141">
        <f t="shared" si="13"/>
        <v>0</v>
      </c>
      <c r="R66" s="140">
        <f>Поликлиника!AY67</f>
        <v>0</v>
      </c>
      <c r="S66" s="143">
        <f>Поликлиника!BG67</f>
        <v>0</v>
      </c>
      <c r="T66" s="143">
        <f>Поликлиника!BK67</f>
        <v>0</v>
      </c>
      <c r="U66" s="141">
        <f t="shared" si="14"/>
        <v>0</v>
      </c>
      <c r="V66" s="143">
        <f>Поликлиника!BO67</f>
        <v>0</v>
      </c>
      <c r="W66" s="140">
        <f>Поликлиника!BW67</f>
        <v>0</v>
      </c>
      <c r="X66" s="140">
        <f>Поликлиника!CA67</f>
        <v>0</v>
      </c>
      <c r="Y66" s="141">
        <f t="shared" si="15"/>
        <v>0</v>
      </c>
      <c r="Z66" s="140">
        <f>Поликлиника!CE67</f>
        <v>0</v>
      </c>
      <c r="AA66" s="143">
        <f>Поликлиника!CN67</f>
        <v>0</v>
      </c>
      <c r="AB66" s="143">
        <f>Поликлиника!CR67</f>
        <v>0</v>
      </c>
      <c r="AC66" s="141">
        <f t="shared" si="16"/>
        <v>0</v>
      </c>
      <c r="AD66" s="220">
        <f>Поликлиника!CV67</f>
        <v>0</v>
      </c>
      <c r="AE66" s="221">
        <f>'Круглосуточный стационар'!C67</f>
        <v>0</v>
      </c>
      <c r="AF66" s="222">
        <f>'Круглосуточный стационар'!I67</f>
        <v>0</v>
      </c>
      <c r="AG66" s="141">
        <f t="shared" si="17"/>
        <v>0</v>
      </c>
      <c r="AH66" s="222">
        <f>'Круглосуточный стационар'!O67</f>
        <v>0</v>
      </c>
      <c r="AI66" s="222">
        <f>'Круглосуточный стационар'!W67</f>
        <v>0</v>
      </c>
      <c r="AJ66" s="222">
        <f>'Круглосуточный стационар'!AA67</f>
        <v>0</v>
      </c>
      <c r="AK66" s="141">
        <f t="shared" si="18"/>
        <v>0</v>
      </c>
      <c r="AL66" s="223">
        <f>'Круглосуточный стационар'!AE67</f>
        <v>0</v>
      </c>
      <c r="AM66" s="224">
        <f>'Дневной стационар'!C67</f>
        <v>0</v>
      </c>
      <c r="AN66" s="140">
        <f>'Дневной стационар'!K67</f>
        <v>0</v>
      </c>
      <c r="AO66" s="141">
        <f t="shared" si="19"/>
        <v>0</v>
      </c>
      <c r="AP66" s="225">
        <f>'Дневной стационар'!S67</f>
        <v>0</v>
      </c>
      <c r="AR66" s="15"/>
    </row>
    <row r="67" spans="1:44" ht="12.75" customHeight="1" x14ac:dyDescent="0.25">
      <c r="A67" s="148">
        <f>'Скорая медицинская помощь'!A68</f>
        <v>52</v>
      </c>
      <c r="B67" s="10" t="str">
        <f>'Скорая медицинская помощь'!C68</f>
        <v>ФИЦ ФТМ (г.Новосибирск)</v>
      </c>
      <c r="C67" s="138">
        <f>'Скорая медицинская помощь'!D68</f>
        <v>0</v>
      </c>
      <c r="D67" s="140">
        <f>'Скорая медицинская помощь'!H68</f>
        <v>0</v>
      </c>
      <c r="E67" s="141">
        <f t="shared" si="10"/>
        <v>0</v>
      </c>
      <c r="F67" s="144">
        <f>'Скорая медицинская помощь'!L68</f>
        <v>0</v>
      </c>
      <c r="G67" s="138">
        <f>Поликлиника!D68</f>
        <v>0</v>
      </c>
      <c r="H67" s="140">
        <f>Поликлиника!J68</f>
        <v>0</v>
      </c>
      <c r="I67" s="141">
        <f t="shared" si="11"/>
        <v>0</v>
      </c>
      <c r="J67" s="140">
        <f>Поликлиника!R68</f>
        <v>0</v>
      </c>
      <c r="K67" s="140">
        <f>Поликлиника!AA68</f>
        <v>0</v>
      </c>
      <c r="L67" s="140">
        <f>Поликлиника!AE68</f>
        <v>0</v>
      </c>
      <c r="M67" s="141">
        <f t="shared" si="12"/>
        <v>0</v>
      </c>
      <c r="N67" s="140">
        <f>Поликлиника!AI68</f>
        <v>0</v>
      </c>
      <c r="O67" s="140">
        <f>Поликлиника!AQ68</f>
        <v>0</v>
      </c>
      <c r="P67" s="140">
        <f>Поликлиника!AU68</f>
        <v>0</v>
      </c>
      <c r="Q67" s="141">
        <f t="shared" si="13"/>
        <v>0</v>
      </c>
      <c r="R67" s="140">
        <f>Поликлиника!AY68</f>
        <v>0</v>
      </c>
      <c r="S67" s="143">
        <f>Поликлиника!BG68</f>
        <v>0</v>
      </c>
      <c r="T67" s="143">
        <f>Поликлиника!BK68</f>
        <v>0</v>
      </c>
      <c r="U67" s="141">
        <f t="shared" si="14"/>
        <v>0</v>
      </c>
      <c r="V67" s="143">
        <f>Поликлиника!BO68</f>
        <v>0</v>
      </c>
      <c r="W67" s="140">
        <f>Поликлиника!BW68</f>
        <v>0</v>
      </c>
      <c r="X67" s="140">
        <f>Поликлиника!CA68</f>
        <v>0</v>
      </c>
      <c r="Y67" s="141">
        <f t="shared" si="15"/>
        <v>0</v>
      </c>
      <c r="Z67" s="140">
        <f>Поликлиника!CE68</f>
        <v>0</v>
      </c>
      <c r="AA67" s="143">
        <f>Поликлиника!CN68</f>
        <v>150</v>
      </c>
      <c r="AB67" s="143">
        <f>Поликлиника!CR68</f>
        <v>150</v>
      </c>
      <c r="AC67" s="141">
        <f t="shared" si="16"/>
        <v>0</v>
      </c>
      <c r="AD67" s="220">
        <f>Поликлиника!CV68</f>
        <v>0</v>
      </c>
      <c r="AE67" s="221">
        <f>'Круглосуточный стационар'!C68</f>
        <v>0</v>
      </c>
      <c r="AF67" s="222">
        <f>'Круглосуточный стационар'!I68</f>
        <v>0</v>
      </c>
      <c r="AG67" s="141">
        <f t="shared" si="17"/>
        <v>0</v>
      </c>
      <c r="AH67" s="222">
        <f>'Круглосуточный стационар'!O68</f>
        <v>0</v>
      </c>
      <c r="AI67" s="222">
        <f>'Круглосуточный стационар'!W68</f>
        <v>0</v>
      </c>
      <c r="AJ67" s="222">
        <f>'Круглосуточный стационар'!AA68</f>
        <v>0</v>
      </c>
      <c r="AK67" s="141">
        <f t="shared" si="18"/>
        <v>0</v>
      </c>
      <c r="AL67" s="223">
        <f>'Круглосуточный стационар'!AE68</f>
        <v>0</v>
      </c>
      <c r="AM67" s="224">
        <f>'Дневной стационар'!C68</f>
        <v>0</v>
      </c>
      <c r="AN67" s="140">
        <f>'Дневной стационар'!K68</f>
        <v>0</v>
      </c>
      <c r="AO67" s="141">
        <f t="shared" si="19"/>
        <v>0</v>
      </c>
      <c r="AP67" s="225">
        <f>'Дневной стационар'!S68</f>
        <v>0</v>
      </c>
      <c r="AR67" s="15"/>
    </row>
    <row r="68" spans="1:44" ht="12.75" customHeight="1" x14ac:dyDescent="0.25">
      <c r="A68" s="148"/>
      <c r="B68" s="10"/>
      <c r="C68" s="138"/>
      <c r="D68" s="140"/>
      <c r="E68" s="141"/>
      <c r="F68" s="144"/>
      <c r="G68" s="138"/>
      <c r="H68" s="140"/>
      <c r="I68" s="141"/>
      <c r="J68" s="140"/>
      <c r="K68" s="140"/>
      <c r="L68" s="140"/>
      <c r="M68" s="141"/>
      <c r="N68" s="140"/>
      <c r="O68" s="140"/>
      <c r="P68" s="140"/>
      <c r="Q68" s="141"/>
      <c r="R68" s="140"/>
      <c r="S68" s="143"/>
      <c r="T68" s="143"/>
      <c r="U68" s="141"/>
      <c r="V68" s="143"/>
      <c r="W68" s="140"/>
      <c r="X68" s="140"/>
      <c r="Y68" s="141"/>
      <c r="Z68" s="140"/>
      <c r="AA68" s="143"/>
      <c r="AB68" s="143"/>
      <c r="AC68" s="141"/>
      <c r="AD68" s="220"/>
      <c r="AE68" s="221"/>
      <c r="AF68" s="222"/>
      <c r="AG68" s="141"/>
      <c r="AH68" s="222"/>
      <c r="AI68" s="222"/>
      <c r="AJ68" s="222"/>
      <c r="AK68" s="141"/>
      <c r="AL68" s="223"/>
      <c r="AM68" s="224"/>
      <c r="AN68" s="140"/>
      <c r="AO68" s="141"/>
      <c r="AP68" s="225"/>
      <c r="AR68" s="15"/>
    </row>
    <row r="69" spans="1:44" ht="12.75" customHeight="1" x14ac:dyDescent="0.25">
      <c r="A69" s="148"/>
      <c r="B69" s="10"/>
      <c r="C69" s="138"/>
      <c r="D69" s="140"/>
      <c r="E69" s="141"/>
      <c r="F69" s="144"/>
      <c r="G69" s="138"/>
      <c r="H69" s="140"/>
      <c r="I69" s="141"/>
      <c r="J69" s="140"/>
      <c r="K69" s="140"/>
      <c r="L69" s="140"/>
      <c r="M69" s="141"/>
      <c r="N69" s="140"/>
      <c r="O69" s="140"/>
      <c r="P69" s="140"/>
      <c r="Q69" s="141"/>
      <c r="R69" s="140"/>
      <c r="S69" s="143"/>
      <c r="T69" s="143"/>
      <c r="U69" s="141"/>
      <c r="V69" s="143"/>
      <c r="W69" s="140"/>
      <c r="X69" s="140"/>
      <c r="Y69" s="141"/>
      <c r="Z69" s="140"/>
      <c r="AA69" s="143"/>
      <c r="AB69" s="143"/>
      <c r="AC69" s="141"/>
      <c r="AD69" s="220"/>
      <c r="AE69" s="221"/>
      <c r="AF69" s="222"/>
      <c r="AG69" s="141"/>
      <c r="AH69" s="222"/>
      <c r="AI69" s="222"/>
      <c r="AJ69" s="222"/>
      <c r="AK69" s="141"/>
      <c r="AL69" s="223"/>
      <c r="AM69" s="224"/>
      <c r="AN69" s="140"/>
      <c r="AO69" s="141"/>
      <c r="AP69" s="225"/>
      <c r="AR69" s="15"/>
    </row>
    <row r="70" spans="1:44" ht="12.75" customHeight="1" x14ac:dyDescent="0.25">
      <c r="A70" s="148"/>
      <c r="B70" s="10"/>
      <c r="C70" s="138"/>
      <c r="D70" s="140"/>
      <c r="E70" s="141"/>
      <c r="F70" s="144"/>
      <c r="G70" s="138"/>
      <c r="H70" s="140"/>
      <c r="I70" s="141"/>
      <c r="J70" s="140"/>
      <c r="K70" s="140"/>
      <c r="L70" s="140"/>
      <c r="M70" s="141"/>
      <c r="N70" s="140"/>
      <c r="O70" s="140"/>
      <c r="P70" s="140"/>
      <c r="Q70" s="141"/>
      <c r="R70" s="140"/>
      <c r="S70" s="143"/>
      <c r="T70" s="143"/>
      <c r="U70" s="141"/>
      <c r="V70" s="143"/>
      <c r="W70" s="140"/>
      <c r="X70" s="140"/>
      <c r="Y70" s="141"/>
      <c r="Z70" s="140"/>
      <c r="AA70" s="143"/>
      <c r="AB70" s="143"/>
      <c r="AC70" s="141"/>
      <c r="AD70" s="220"/>
      <c r="AE70" s="221"/>
      <c r="AF70" s="222"/>
      <c r="AG70" s="141"/>
      <c r="AH70" s="222"/>
      <c r="AI70" s="222"/>
      <c r="AJ70" s="222"/>
      <c r="AK70" s="141"/>
      <c r="AL70" s="223"/>
      <c r="AM70" s="224"/>
      <c r="AN70" s="140"/>
      <c r="AO70" s="141"/>
      <c r="AP70" s="225"/>
      <c r="AR70" s="15"/>
    </row>
    <row r="71" spans="1:44" ht="12.75" customHeight="1" x14ac:dyDescent="0.25">
      <c r="A71" s="149"/>
      <c r="B71" s="238"/>
      <c r="C71" s="138"/>
      <c r="D71" s="140"/>
      <c r="E71" s="141"/>
      <c r="F71" s="144"/>
      <c r="G71" s="138"/>
      <c r="H71" s="140"/>
      <c r="I71" s="141"/>
      <c r="J71" s="140"/>
      <c r="K71" s="140"/>
      <c r="L71" s="140"/>
      <c r="M71" s="141"/>
      <c r="N71" s="140"/>
      <c r="O71" s="140"/>
      <c r="P71" s="140"/>
      <c r="Q71" s="141"/>
      <c r="R71" s="140"/>
      <c r="S71" s="143"/>
      <c r="T71" s="143"/>
      <c r="U71" s="141"/>
      <c r="V71" s="143"/>
      <c r="W71" s="140"/>
      <c r="X71" s="140"/>
      <c r="Y71" s="141"/>
      <c r="Z71" s="140"/>
      <c r="AA71" s="143"/>
      <c r="AB71" s="143"/>
      <c r="AC71" s="141"/>
      <c r="AD71" s="220"/>
      <c r="AE71" s="221"/>
      <c r="AF71" s="222"/>
      <c r="AG71" s="141"/>
      <c r="AH71" s="222"/>
      <c r="AI71" s="222"/>
      <c r="AJ71" s="222"/>
      <c r="AK71" s="141"/>
      <c r="AL71" s="223"/>
      <c r="AM71" s="224"/>
      <c r="AN71" s="140"/>
      <c r="AO71" s="141"/>
      <c r="AP71" s="225"/>
      <c r="AR71" s="15"/>
    </row>
    <row r="72" spans="1:44" ht="12.75" customHeight="1" x14ac:dyDescent="0.25">
      <c r="A72" s="149"/>
      <c r="B72" s="238"/>
      <c r="C72" s="138"/>
      <c r="D72" s="140"/>
      <c r="E72" s="141"/>
      <c r="F72" s="144"/>
      <c r="G72" s="138"/>
      <c r="H72" s="140"/>
      <c r="I72" s="141"/>
      <c r="J72" s="140"/>
      <c r="K72" s="140"/>
      <c r="L72" s="140"/>
      <c r="M72" s="141"/>
      <c r="N72" s="140"/>
      <c r="O72" s="140"/>
      <c r="P72" s="140"/>
      <c r="Q72" s="257"/>
      <c r="R72" s="140"/>
      <c r="S72" s="143"/>
      <c r="T72" s="143"/>
      <c r="U72" s="141"/>
      <c r="V72" s="143"/>
      <c r="W72" s="140"/>
      <c r="X72" s="140"/>
      <c r="Y72" s="141"/>
      <c r="Z72" s="140"/>
      <c r="AA72" s="143"/>
      <c r="AB72" s="143"/>
      <c r="AC72" s="141"/>
      <c r="AD72" s="220"/>
      <c r="AE72" s="221"/>
      <c r="AF72" s="222"/>
      <c r="AG72" s="141"/>
      <c r="AH72" s="222"/>
      <c r="AI72" s="222"/>
      <c r="AJ72" s="222"/>
      <c r="AK72" s="141"/>
      <c r="AL72" s="223"/>
      <c r="AM72" s="224"/>
      <c r="AN72" s="140"/>
      <c r="AO72" s="141"/>
      <c r="AP72" s="225"/>
      <c r="AR72" s="15"/>
    </row>
    <row r="73" spans="1:44" x14ac:dyDescent="0.25">
      <c r="A73" s="123"/>
      <c r="B73" s="100" t="str">
        <f>'Скорая медицинская помощь'!C73</f>
        <v>ВСЕГО:</v>
      </c>
      <c r="C73" s="22">
        <f t="shared" ref="C73:AP73" si="20">SUM(C13:C68)</f>
        <v>81284</v>
      </c>
      <c r="D73" s="22">
        <f t="shared" si="20"/>
        <v>81284</v>
      </c>
      <c r="E73" s="24">
        <f t="shared" si="20"/>
        <v>0</v>
      </c>
      <c r="F73" s="25">
        <f t="shared" si="20"/>
        <v>0</v>
      </c>
      <c r="G73" s="22">
        <f t="shared" si="20"/>
        <v>242636</v>
      </c>
      <c r="H73" s="22">
        <f t="shared" si="20"/>
        <v>242636</v>
      </c>
      <c r="I73" s="24">
        <f t="shared" si="20"/>
        <v>0</v>
      </c>
      <c r="J73" s="22">
        <f t="shared" si="20"/>
        <v>0</v>
      </c>
      <c r="K73" s="22">
        <f t="shared" si="20"/>
        <v>743934</v>
      </c>
      <c r="L73" s="22">
        <f t="shared" si="20"/>
        <v>743934</v>
      </c>
      <c r="M73" s="24">
        <f t="shared" si="20"/>
        <v>0</v>
      </c>
      <c r="N73" s="22">
        <f t="shared" si="20"/>
        <v>0</v>
      </c>
      <c r="O73" s="22">
        <f t="shared" si="20"/>
        <v>75609</v>
      </c>
      <c r="P73" s="22">
        <f t="shared" si="20"/>
        <v>75609</v>
      </c>
      <c r="Q73" s="24">
        <f t="shared" si="20"/>
        <v>0</v>
      </c>
      <c r="R73" s="22">
        <f t="shared" si="20"/>
        <v>0</v>
      </c>
      <c r="S73" s="25">
        <f t="shared" si="20"/>
        <v>127265</v>
      </c>
      <c r="T73" s="25">
        <f t="shared" si="20"/>
        <v>127265</v>
      </c>
      <c r="U73" s="24">
        <f t="shared" si="20"/>
        <v>0</v>
      </c>
      <c r="V73" s="25">
        <f t="shared" si="20"/>
        <v>0</v>
      </c>
      <c r="W73" s="22">
        <f t="shared" si="20"/>
        <v>417690</v>
      </c>
      <c r="X73" s="22">
        <f t="shared" si="20"/>
        <v>417773</v>
      </c>
      <c r="Y73" s="24">
        <f t="shared" si="20"/>
        <v>83</v>
      </c>
      <c r="Z73" s="22">
        <f t="shared" si="20"/>
        <v>94</v>
      </c>
      <c r="AA73" s="25">
        <f t="shared" si="20"/>
        <v>1586711.7857142861</v>
      </c>
      <c r="AB73" s="25">
        <f t="shared" si="20"/>
        <v>1586711.7857142861</v>
      </c>
      <c r="AC73" s="24">
        <f t="shared" si="20"/>
        <v>0</v>
      </c>
      <c r="AD73" s="22">
        <f t="shared" si="20"/>
        <v>278</v>
      </c>
      <c r="AE73" s="228">
        <f t="shared" si="20"/>
        <v>50046</v>
      </c>
      <c r="AF73" s="228">
        <f t="shared" si="20"/>
        <v>50181</v>
      </c>
      <c r="AG73" s="24">
        <f t="shared" si="20"/>
        <v>135</v>
      </c>
      <c r="AH73" s="228">
        <f t="shared" si="20"/>
        <v>0</v>
      </c>
      <c r="AI73" s="228">
        <f t="shared" si="20"/>
        <v>447</v>
      </c>
      <c r="AJ73" s="228">
        <f t="shared" si="20"/>
        <v>447</v>
      </c>
      <c r="AK73" s="24">
        <f t="shared" si="20"/>
        <v>0</v>
      </c>
      <c r="AL73" s="228">
        <f t="shared" si="20"/>
        <v>0</v>
      </c>
      <c r="AM73" s="22">
        <f t="shared" si="20"/>
        <v>19684</v>
      </c>
      <c r="AN73" s="22">
        <f t="shared" si="20"/>
        <v>19684</v>
      </c>
      <c r="AO73" s="24">
        <f t="shared" si="20"/>
        <v>0</v>
      </c>
      <c r="AP73" s="229">
        <f t="shared" si="20"/>
        <v>53</v>
      </c>
      <c r="AR73" s="15"/>
    </row>
    <row r="75" spans="1:44" x14ac:dyDescent="0.25">
      <c r="A75" s="419" t="s">
        <v>7</v>
      </c>
      <c r="B75" s="475"/>
      <c r="C75" s="230">
        <f>'Скорая медицинская помощь'!D75</f>
        <v>84384</v>
      </c>
      <c r="D75" s="230">
        <f>'Скорая медицинская помощь'!H75</f>
        <v>84384</v>
      </c>
      <c r="E75" s="230">
        <f>D75-C75</f>
        <v>0</v>
      </c>
      <c r="F75" s="230"/>
      <c r="G75" s="230">
        <f>Поликлиника!D75</f>
        <v>242636</v>
      </c>
      <c r="H75" s="230">
        <f>Поликлиника!J75</f>
        <v>242636</v>
      </c>
      <c r="I75" s="230">
        <f>H75-G75</f>
        <v>0</v>
      </c>
      <c r="J75" s="230"/>
      <c r="K75" s="230">
        <f>Поликлиника!AA75</f>
        <v>764527</v>
      </c>
      <c r="L75" s="230">
        <f>Поликлиника!AE75</f>
        <v>764527</v>
      </c>
      <c r="M75" s="230">
        <f>L75-K75</f>
        <v>0</v>
      </c>
      <c r="N75" s="230"/>
      <c r="O75" s="230">
        <f>Поликлиника!AQ75</f>
        <v>76159</v>
      </c>
      <c r="P75" s="230">
        <f>Поликлиника!AU75</f>
        <v>76159</v>
      </c>
      <c r="Q75" s="230">
        <f>P75-O75</f>
        <v>0</v>
      </c>
      <c r="R75" s="230"/>
      <c r="S75" s="230">
        <f>Поликлиника!BG75</f>
        <v>157128</v>
      </c>
      <c r="T75" s="230">
        <f>Поликлиника!BK75</f>
        <v>157128</v>
      </c>
      <c r="U75" s="230">
        <f>T75-S75</f>
        <v>0</v>
      </c>
      <c r="V75" s="230"/>
      <c r="W75" s="230">
        <f>Поликлиника!BW75</f>
        <v>418828</v>
      </c>
      <c r="X75" s="230">
        <f>Поликлиника!CA75</f>
        <v>418828</v>
      </c>
      <c r="Y75" s="230">
        <f>X75-W75</f>
        <v>0</v>
      </c>
      <c r="Z75" s="230"/>
      <c r="AA75" s="230">
        <f>Поликлиника!CN75</f>
        <v>79044</v>
      </c>
      <c r="AB75" s="230">
        <f>Поликлиника!CR75</f>
        <v>79044</v>
      </c>
      <c r="AC75" s="230">
        <f>AB75-AA75</f>
        <v>0</v>
      </c>
      <c r="AD75" s="230"/>
      <c r="AE75" s="230">
        <f>'Круглосуточный стационар'!C75</f>
        <v>53920</v>
      </c>
      <c r="AF75" s="230">
        <f>'Круглосуточный стационар'!I75</f>
        <v>53920</v>
      </c>
      <c r="AG75" s="230">
        <f>AF75-AE75</f>
        <v>0</v>
      </c>
      <c r="AH75" s="230"/>
      <c r="AI75" s="230"/>
      <c r="AJ75" s="230"/>
      <c r="AK75" s="230"/>
      <c r="AL75" s="230"/>
      <c r="AM75" s="230">
        <f>'Дневной стационар'!C75</f>
        <v>21103</v>
      </c>
      <c r="AN75" s="230">
        <f>'Дневной стационар'!K75</f>
        <v>21103</v>
      </c>
      <c r="AO75" s="230">
        <f>AN75-AM75</f>
        <v>0</v>
      </c>
      <c r="AP75" s="230"/>
    </row>
    <row r="76" spans="1:44" x14ac:dyDescent="0.25">
      <c r="A76" s="387" t="s">
        <v>8</v>
      </c>
      <c r="B76" s="476"/>
      <c r="C76" s="231">
        <f>'Скорая медицинская помощь'!D77</f>
        <v>3100</v>
      </c>
      <c r="D76" s="231">
        <f>'Скорая медицинская помощь'!H77</f>
        <v>3100</v>
      </c>
      <c r="E76" s="231">
        <f>D76-C76</f>
        <v>0</v>
      </c>
      <c r="F76" s="231"/>
      <c r="G76" s="231">
        <f>Поликлиника!D77</f>
        <v>0</v>
      </c>
      <c r="H76" s="231">
        <f>Поликлиника!J77</f>
        <v>0</v>
      </c>
      <c r="I76" s="231">
        <f>H76-G76</f>
        <v>0</v>
      </c>
      <c r="J76" s="231"/>
      <c r="K76" s="231">
        <f>Поликлиника!AA77</f>
        <v>10052</v>
      </c>
      <c r="L76" s="231">
        <f>Поликлиника!AE77</f>
        <v>10052</v>
      </c>
      <c r="M76" s="231">
        <f>L76-K76</f>
        <v>0</v>
      </c>
      <c r="N76" s="231"/>
      <c r="O76" s="231">
        <f>Поликлиника!AQ77</f>
        <v>550</v>
      </c>
      <c r="P76" s="231">
        <f>Поликлиника!AU77</f>
        <v>550</v>
      </c>
      <c r="Q76" s="231">
        <f>P76-O76</f>
        <v>0</v>
      </c>
      <c r="R76" s="231"/>
      <c r="S76" s="231">
        <f>Поликлиника!BG77</f>
        <v>25240</v>
      </c>
      <c r="T76" s="231">
        <f>Поликлиника!BK77</f>
        <v>25240</v>
      </c>
      <c r="U76" s="231">
        <f>T76-S76</f>
        <v>0</v>
      </c>
      <c r="V76" s="231"/>
      <c r="W76" s="231">
        <f>Поликлиника!BW77</f>
        <v>1055</v>
      </c>
      <c r="X76" s="231">
        <f>Поликлиника!CA77</f>
        <v>1055</v>
      </c>
      <c r="Y76" s="231">
        <f>X76-W76</f>
        <v>0</v>
      </c>
      <c r="Z76" s="231"/>
      <c r="AA76" s="231">
        <f>Поликлиника!CN76</f>
        <v>0</v>
      </c>
      <c r="AB76" s="231">
        <f>Поликлиника!CR76</f>
        <v>0</v>
      </c>
      <c r="AC76" s="231">
        <f>AB76-AA76</f>
        <v>0</v>
      </c>
      <c r="AD76" s="231"/>
      <c r="AE76" s="231">
        <f>'Круглосуточный стационар'!C77</f>
        <v>2115</v>
      </c>
      <c r="AF76" s="231">
        <f>'Круглосуточный стационар'!I77</f>
        <v>2115</v>
      </c>
      <c r="AG76" s="231">
        <f>AF76-AE76</f>
        <v>0</v>
      </c>
      <c r="AH76" s="231"/>
      <c r="AI76" s="231"/>
      <c r="AJ76" s="231"/>
      <c r="AK76" s="231"/>
      <c r="AL76" s="231"/>
      <c r="AM76" s="231">
        <f>'Дневной стационар'!C77</f>
        <v>823</v>
      </c>
      <c r="AN76" s="231">
        <f>'Дневной стационар'!K77</f>
        <v>823</v>
      </c>
      <c r="AO76" s="231">
        <f>AN76-AM76</f>
        <v>0</v>
      </c>
      <c r="AP76" s="231"/>
    </row>
    <row r="77" spans="1:44" ht="48.75" customHeight="1" x14ac:dyDescent="0.25">
      <c r="A77" s="387" t="s">
        <v>9</v>
      </c>
      <c r="B77" s="476"/>
      <c r="C77" s="231">
        <f>C75-C76</f>
        <v>81284</v>
      </c>
      <c r="D77" s="231">
        <f>D75-D76</f>
        <v>81284</v>
      </c>
      <c r="E77" s="231">
        <f>D77-C77</f>
        <v>0</v>
      </c>
      <c r="F77" s="231"/>
      <c r="G77" s="231">
        <f>G75-G76</f>
        <v>242636</v>
      </c>
      <c r="H77" s="231">
        <f>H75-H76</f>
        <v>242636</v>
      </c>
      <c r="I77" s="231">
        <f>H77-G77</f>
        <v>0</v>
      </c>
      <c r="J77" s="231"/>
      <c r="K77" s="231">
        <f>K75-K76</f>
        <v>754475</v>
      </c>
      <c r="L77" s="231">
        <f>L75-L76</f>
        <v>754475</v>
      </c>
      <c r="M77" s="231">
        <f>L77-K77</f>
        <v>0</v>
      </c>
      <c r="N77" s="231"/>
      <c r="O77" s="231">
        <f>Поликлиника!AQ78</f>
        <v>75609</v>
      </c>
      <c r="P77" s="231">
        <f>Поликлиника!AU78</f>
        <v>75609</v>
      </c>
      <c r="Q77" s="231">
        <f>P77-O77</f>
        <v>0</v>
      </c>
      <c r="R77" s="231"/>
      <c r="S77" s="231">
        <f>Поликлиника!BG78</f>
        <v>131888</v>
      </c>
      <c r="T77" s="231">
        <f>Поликлиника!BK78</f>
        <v>131888</v>
      </c>
      <c r="U77" s="231">
        <f>T77-S77</f>
        <v>0</v>
      </c>
      <c r="V77" s="231"/>
      <c r="W77" s="231">
        <f>W75-W76</f>
        <v>417773</v>
      </c>
      <c r="X77" s="231">
        <f>X75-X76</f>
        <v>417773</v>
      </c>
      <c r="Y77" s="231">
        <f>X77-W77</f>
        <v>0</v>
      </c>
      <c r="Z77" s="231"/>
      <c r="AA77" s="231">
        <f>Поликлиника!CN77</f>
        <v>2142</v>
      </c>
      <c r="AB77" s="231">
        <f>Поликлиника!CR77</f>
        <v>2142</v>
      </c>
      <c r="AC77" s="231">
        <f>AB77-AA77</f>
        <v>0</v>
      </c>
      <c r="AD77" s="231"/>
      <c r="AE77" s="231">
        <f>AE75-AE76</f>
        <v>51805</v>
      </c>
      <c r="AF77" s="231">
        <f>AF75-AF76</f>
        <v>51805</v>
      </c>
      <c r="AG77" s="231">
        <f>AF77-AE77</f>
        <v>0</v>
      </c>
      <c r="AH77" s="231"/>
      <c r="AI77" s="231"/>
      <c r="AJ77" s="231"/>
      <c r="AK77" s="231"/>
      <c r="AL77" s="231"/>
      <c r="AM77" s="231">
        <f>AM75-AM76</f>
        <v>20280</v>
      </c>
      <c r="AN77" s="231">
        <f>AN75-AN76</f>
        <v>20280</v>
      </c>
      <c r="AO77" s="231">
        <f>AN77-AM77</f>
        <v>0</v>
      </c>
      <c r="AP77" s="231"/>
    </row>
    <row r="78" spans="1:44" ht="42.75" customHeight="1" x14ac:dyDescent="0.25">
      <c r="A78" s="477" t="s">
        <v>10</v>
      </c>
      <c r="B78" s="478"/>
      <c r="C78" s="232"/>
      <c r="D78" s="232"/>
      <c r="E78" s="232">
        <f>D78-C78</f>
        <v>0</v>
      </c>
      <c r="F78" s="232"/>
      <c r="G78" s="232"/>
      <c r="H78" s="232"/>
      <c r="I78" s="232">
        <f>H78-G78</f>
        <v>0</v>
      </c>
      <c r="J78" s="232"/>
      <c r="K78" s="232"/>
      <c r="L78" s="232"/>
      <c r="M78" s="232">
        <f>L78-K78</f>
        <v>0</v>
      </c>
      <c r="N78" s="232"/>
      <c r="O78" s="232"/>
      <c r="P78" s="232"/>
      <c r="Q78" s="232">
        <f>P78-O78</f>
        <v>0</v>
      </c>
      <c r="R78" s="232"/>
      <c r="S78" s="232">
        <f>Поликлиника!BG79</f>
        <v>0</v>
      </c>
      <c r="T78" s="232">
        <f>Поликлиника!BK79</f>
        <v>0</v>
      </c>
      <c r="U78" s="232">
        <f>T78-S78</f>
        <v>0</v>
      </c>
      <c r="V78" s="232"/>
      <c r="W78" s="232"/>
      <c r="X78" s="232"/>
      <c r="Y78" s="232"/>
      <c r="Z78" s="232"/>
      <c r="AA78" s="232">
        <f>Поликлиника!CN78</f>
        <v>76902</v>
      </c>
      <c r="AB78" s="232">
        <f>Поликлиника!CR78</f>
        <v>76902</v>
      </c>
      <c r="AC78" s="232">
        <f>AB78-AA78</f>
        <v>0</v>
      </c>
      <c r="AD78" s="232"/>
      <c r="AE78" s="232"/>
      <c r="AF78" s="232"/>
      <c r="AG78" s="232">
        <f>AF78-AE78</f>
        <v>0</v>
      </c>
      <c r="AH78" s="232"/>
      <c r="AI78" s="232"/>
      <c r="AJ78" s="232"/>
      <c r="AK78" s="232"/>
      <c r="AL78" s="232"/>
      <c r="AM78" s="232"/>
      <c r="AN78" s="232"/>
      <c r="AO78" s="232">
        <f>AN78-AM78</f>
        <v>0</v>
      </c>
      <c r="AP78" s="232"/>
    </row>
    <row r="79" spans="1:44" x14ac:dyDescent="0.25">
      <c r="A79" s="393" t="s">
        <v>49</v>
      </c>
      <c r="B79" s="395"/>
      <c r="C79" s="233">
        <f>C77+C78</f>
        <v>81284</v>
      </c>
      <c r="D79" s="233">
        <f>D77+D78</f>
        <v>81284</v>
      </c>
      <c r="E79" s="233">
        <f>D79-C79</f>
        <v>0</v>
      </c>
      <c r="F79" s="233"/>
      <c r="G79" s="233">
        <f>G77+G78</f>
        <v>242636</v>
      </c>
      <c r="H79" s="233">
        <f>H77+H78</f>
        <v>242636</v>
      </c>
      <c r="I79" s="233">
        <f>H79-G79</f>
        <v>0</v>
      </c>
      <c r="J79" s="233"/>
      <c r="K79" s="233">
        <f>K77+K78</f>
        <v>754475</v>
      </c>
      <c r="L79" s="233">
        <f>L77+L78</f>
        <v>754475</v>
      </c>
      <c r="M79" s="233">
        <f>L79-K79</f>
        <v>0</v>
      </c>
      <c r="N79" s="233"/>
      <c r="O79" s="233">
        <f>O77+O78</f>
        <v>75609</v>
      </c>
      <c r="P79" s="233">
        <f>P77+P78</f>
        <v>75609</v>
      </c>
      <c r="Q79" s="233">
        <f>P79-O79</f>
        <v>0</v>
      </c>
      <c r="R79" s="233"/>
      <c r="S79" s="233">
        <f>S77+S78</f>
        <v>131888</v>
      </c>
      <c r="T79" s="233">
        <f>T77+T78</f>
        <v>131888</v>
      </c>
      <c r="U79" s="233">
        <f>T79-S79</f>
        <v>0</v>
      </c>
      <c r="V79" s="233"/>
      <c r="W79" s="233">
        <f>W77+W78</f>
        <v>417773</v>
      </c>
      <c r="X79" s="233">
        <f>X77+X78</f>
        <v>417773</v>
      </c>
      <c r="Y79" s="233">
        <f>X79-W79</f>
        <v>0</v>
      </c>
      <c r="Z79" s="233"/>
      <c r="AA79" s="233">
        <f>Поликлиника!CN79</f>
        <v>1519134.7857142857</v>
      </c>
      <c r="AB79" s="233">
        <f>Поликлиника!CR79</f>
        <v>1519134.7857142857</v>
      </c>
      <c r="AC79" s="233">
        <f>AB79-AA79</f>
        <v>0</v>
      </c>
      <c r="AD79" s="233"/>
      <c r="AE79" s="233">
        <f>AE77+AE78</f>
        <v>51805</v>
      </c>
      <c r="AF79" s="233">
        <f>AF77+AF78</f>
        <v>51805</v>
      </c>
      <c r="AG79" s="233">
        <f>AF79-AE79</f>
        <v>0</v>
      </c>
      <c r="AH79" s="233"/>
      <c r="AI79" s="233"/>
      <c r="AJ79" s="233"/>
      <c r="AK79" s="233"/>
      <c r="AL79" s="233"/>
      <c r="AM79" s="233">
        <f>AM77+AM78</f>
        <v>20280</v>
      </c>
      <c r="AN79" s="233">
        <f>AN77+AN78</f>
        <v>20280</v>
      </c>
      <c r="AO79" s="233">
        <f>AN79-AM79</f>
        <v>0</v>
      </c>
      <c r="AP79" s="233"/>
    </row>
    <row r="80" spans="1:44" x14ac:dyDescent="0.25">
      <c r="S80" s="90"/>
      <c r="T80" s="90"/>
    </row>
    <row r="82" ht="13.5" customHeight="1" x14ac:dyDescent="0.25"/>
  </sheetData>
  <autoFilter ref="A12:BJ73" xr:uid="{00000000-0009-0000-0000-000004000000}"/>
  <mergeCells count="21">
    <mergeCell ref="AM8:AP8"/>
    <mergeCell ref="G9:J11"/>
    <mergeCell ref="K9:N11"/>
    <mergeCell ref="S9:V11"/>
    <mergeCell ref="W9:Z11"/>
    <mergeCell ref="AI9:AL11"/>
    <mergeCell ref="AM9:AP11"/>
    <mergeCell ref="AE8:AH11"/>
    <mergeCell ref="AI8:AL8"/>
    <mergeCell ref="C6:AD6"/>
    <mergeCell ref="A75:B75"/>
    <mergeCell ref="A76:B76"/>
    <mergeCell ref="A77:B77"/>
    <mergeCell ref="A78:B78"/>
    <mergeCell ref="G8:AD8"/>
    <mergeCell ref="A79:B79"/>
    <mergeCell ref="AA9:AD11"/>
    <mergeCell ref="A8:A12"/>
    <mergeCell ref="B8:B12"/>
    <mergeCell ref="C8:F11"/>
    <mergeCell ref="O9:R11"/>
  </mergeCells>
  <pageMargins left="0.23622047244094491" right="0.23622047244094491" top="0.74803149606299213" bottom="0.74803149606299213" header="0.31496062992125984" footer="0.31496062992125984"/>
  <pageSetup paperSize="9" scale="38" fitToWidth="0" orientation="landscape" r:id="rId1"/>
  <headerFooter alignWithMargins="0"/>
  <colBreaks count="1" manualBreakCount="1">
    <brk id="26" max="7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indexed="35"/>
    <pageSetUpPr fitToPage="1"/>
  </sheetPr>
  <dimension ref="A1:AS85"/>
  <sheetViews>
    <sheetView zoomScale="80" zoomScaleNormal="80" zoomScaleSheetLayoutView="82" workbookViewId="0">
      <pane xSplit="2" ySplit="13" topLeftCell="Y32" activePane="bottomRight" state="frozen"/>
      <selection activeCell="E60" sqref="E60"/>
      <selection pane="topRight" activeCell="E60" sqref="E60"/>
      <selection pane="bottomLeft" activeCell="E60" sqref="E60"/>
      <selection pane="bottomRight" activeCell="A41" sqref="A41:XFD41"/>
    </sheetView>
  </sheetViews>
  <sheetFormatPr defaultColWidth="9.109375" defaultRowHeight="13.8" x14ac:dyDescent="0.25"/>
  <cols>
    <col min="1" max="1" width="4.109375" style="6" customWidth="1"/>
    <col min="2" max="2" width="84.44140625" style="6" customWidth="1"/>
    <col min="3" max="3" width="20" style="6" customWidth="1"/>
    <col min="4" max="4" width="16.88671875" style="6" customWidth="1"/>
    <col min="5" max="5" width="12.88671875" style="6" customWidth="1"/>
    <col min="6" max="6" width="21.5546875" style="6" customWidth="1"/>
    <col min="7" max="7" width="19" style="6" customWidth="1"/>
    <col min="8" max="11" width="15.6640625" style="6" customWidth="1"/>
    <col min="12" max="12" width="18.5546875" style="6" customWidth="1"/>
    <col min="13" max="13" width="16.44140625" style="6" customWidth="1"/>
    <col min="14" max="14" width="16.88671875" style="6" customWidth="1"/>
    <col min="15" max="15" width="20.109375" style="6" customWidth="1"/>
    <col min="16" max="16" width="15" style="6" customWidth="1"/>
    <col min="17" max="17" width="15.33203125" style="6" customWidth="1"/>
    <col min="18" max="18" width="17" style="6" customWidth="1"/>
    <col min="19" max="19" width="18.44140625" style="6" customWidth="1"/>
    <col min="20" max="20" width="17.6640625" style="6" customWidth="1"/>
    <col min="21" max="21" width="16.33203125" style="6" customWidth="1"/>
    <col min="22" max="22" width="15.44140625" style="6" customWidth="1"/>
    <col min="23" max="23" width="14.33203125" style="6" customWidth="1"/>
    <col min="24" max="24" width="17.44140625" style="6" customWidth="1"/>
    <col min="25" max="25" width="18.5546875" style="6" customWidth="1"/>
    <col min="26" max="30" width="16.44140625" style="6" customWidth="1"/>
    <col min="31" max="31" width="17" style="6" customWidth="1"/>
    <col min="32" max="32" width="15.109375" style="6" customWidth="1"/>
    <col min="33" max="33" width="11.44140625" style="6" customWidth="1"/>
    <col min="34" max="34" width="12.44140625" style="6" customWidth="1"/>
    <col min="35" max="35" width="11" style="6" customWidth="1"/>
    <col min="36" max="37" width="17.5546875" style="6" customWidth="1"/>
    <col min="38" max="38" width="15.6640625" style="6" customWidth="1"/>
    <col min="39" max="40" width="17.5546875" style="192" hidden="1" customWidth="1"/>
    <col min="41" max="41" width="15.6640625" style="192" hidden="1" customWidth="1"/>
    <col min="42" max="43" width="17.5546875" style="192" hidden="1" customWidth="1"/>
    <col min="44" max="44" width="19" style="192" hidden="1" customWidth="1"/>
    <col min="45" max="45" width="17.6640625" style="192" customWidth="1"/>
    <col min="46" max="16384" width="9.109375" style="6"/>
  </cols>
  <sheetData>
    <row r="1" spans="1:45" x14ac:dyDescent="0.25">
      <c r="W1" s="234" t="s">
        <v>25</v>
      </c>
      <c r="AL1" s="234" t="s">
        <v>25</v>
      </c>
      <c r="AO1" s="234"/>
      <c r="AR1" s="234" t="str">
        <f>AL1</f>
        <v>Приложение № 1</v>
      </c>
    </row>
    <row r="2" spans="1:45" x14ac:dyDescent="0.25">
      <c r="W2" s="234" t="s">
        <v>26</v>
      </c>
      <c r="AL2" s="234" t="s">
        <v>26</v>
      </c>
      <c r="AO2" s="234"/>
      <c r="AR2" s="234" t="str">
        <f t="shared" ref="AR2:AR4" si="0">AL2</f>
        <v>к протоколу заседания Комиссии</v>
      </c>
    </row>
    <row r="3" spans="1:45" x14ac:dyDescent="0.25">
      <c r="W3" s="234" t="s">
        <v>27</v>
      </c>
      <c r="AL3" s="234" t="s">
        <v>27</v>
      </c>
      <c r="AO3" s="234"/>
      <c r="AR3" s="234" t="str">
        <f t="shared" si="0"/>
        <v>по разработке ТП ОМС в Камчатском крае</v>
      </c>
    </row>
    <row r="4" spans="1:45" x14ac:dyDescent="0.25">
      <c r="W4" s="234" t="str">
        <f>'Скорая медицинская помощь'!$Q$4</f>
        <v>страхованию от 30.05.2025 года № 6/2025</v>
      </c>
      <c r="AL4" s="234" t="str">
        <f>'Скорая медицинская помощь'!$Q$4</f>
        <v>страхованию от 30.05.2025 года № 6/2025</v>
      </c>
      <c r="AO4" s="234"/>
      <c r="AR4" s="234" t="str">
        <f t="shared" si="0"/>
        <v>страхованию от 30.05.2025 года № 6/2025</v>
      </c>
    </row>
    <row r="5" spans="1:45" x14ac:dyDescent="0.25">
      <c r="T5" s="35"/>
      <c r="U5" s="35"/>
    </row>
    <row r="6" spans="1:45" x14ac:dyDescent="0.25">
      <c r="X6" s="35"/>
      <c r="AD6" s="35"/>
    </row>
    <row r="7" spans="1:45" x14ac:dyDescent="0.25">
      <c r="A7" s="474" t="s">
        <v>54</v>
      </c>
      <c r="B7" s="474"/>
      <c r="C7" s="474"/>
      <c r="D7" s="474"/>
      <c r="E7" s="474"/>
      <c r="F7" s="474"/>
      <c r="G7" s="474"/>
      <c r="H7" s="474"/>
      <c r="I7" s="474"/>
      <c r="J7" s="474"/>
      <c r="K7" s="474"/>
      <c r="L7" s="474"/>
      <c r="M7" s="474"/>
      <c r="N7" s="474"/>
      <c r="O7" s="474"/>
      <c r="P7" s="474"/>
      <c r="Q7" s="474"/>
      <c r="R7" s="474"/>
      <c r="S7" s="474"/>
      <c r="T7" s="474"/>
      <c r="U7" s="474"/>
      <c r="V7" s="474"/>
      <c r="W7" s="474"/>
      <c r="X7" s="7"/>
      <c r="Y7" s="7"/>
      <c r="Z7" s="7"/>
      <c r="AA7" s="7"/>
      <c r="AB7" s="7"/>
      <c r="AC7" s="7"/>
      <c r="AD7" s="7"/>
      <c r="AE7" s="7"/>
      <c r="AF7" s="62"/>
      <c r="AG7" s="7"/>
      <c r="AH7" s="7"/>
      <c r="AI7" s="7"/>
      <c r="AJ7" s="63"/>
      <c r="AM7" s="193"/>
      <c r="AP7" s="193"/>
    </row>
    <row r="8" spans="1:45" ht="12.6" customHeight="1" x14ac:dyDescent="0.25">
      <c r="Q8" s="35"/>
      <c r="R8" s="64"/>
      <c r="S8" s="35"/>
    </row>
    <row r="9" spans="1:45" ht="12.75" customHeight="1" x14ac:dyDescent="0.25">
      <c r="A9" s="412" t="s">
        <v>0</v>
      </c>
      <c r="B9" s="396" t="s">
        <v>1</v>
      </c>
      <c r="C9" s="438" t="str">
        <f>'Скорая медицинская помощь'!D8</f>
        <v>Скорая медицинская помощь</v>
      </c>
      <c r="D9" s="439"/>
      <c r="E9" s="471"/>
      <c r="F9" s="438" t="s">
        <v>2</v>
      </c>
      <c r="G9" s="439"/>
      <c r="H9" s="439"/>
      <c r="I9" s="439"/>
      <c r="J9" s="439"/>
      <c r="K9" s="439"/>
      <c r="L9" s="439"/>
      <c r="M9" s="439"/>
      <c r="N9" s="439"/>
      <c r="O9" s="439"/>
      <c r="P9" s="439"/>
      <c r="Q9" s="439"/>
      <c r="R9" s="439"/>
      <c r="S9" s="439"/>
      <c r="T9" s="439"/>
      <c r="U9" s="439"/>
      <c r="V9" s="439"/>
      <c r="W9" s="471"/>
      <c r="X9" s="438" t="str">
        <f>'Круглосуточный стационар'!C8</f>
        <v>Медицинская помощь в условиях круглосуточного стационара</v>
      </c>
      <c r="Y9" s="439"/>
      <c r="Z9" s="439"/>
      <c r="AA9" s="439" t="str">
        <f>'Круглосуточный стационар'!W8</f>
        <v>в том числе: высокотехнологичная медицинская помощь</v>
      </c>
      <c r="AB9" s="439"/>
      <c r="AC9" s="471"/>
      <c r="AD9" s="438" t="str">
        <f>'Дневной стационар'!C8</f>
        <v>Медицинская помощь в условиях дневного стационара</v>
      </c>
      <c r="AE9" s="439"/>
      <c r="AF9" s="439"/>
      <c r="AG9" s="439"/>
      <c r="AH9" s="439"/>
      <c r="AI9" s="471"/>
      <c r="AJ9" s="438" t="s">
        <v>5</v>
      </c>
      <c r="AK9" s="439"/>
      <c r="AL9" s="471"/>
      <c r="AM9" s="481" t="s">
        <v>47</v>
      </c>
      <c r="AN9" s="482"/>
      <c r="AO9" s="483"/>
      <c r="AP9" s="481" t="s">
        <v>48</v>
      </c>
      <c r="AQ9" s="482"/>
      <c r="AR9" s="483"/>
    </row>
    <row r="10" spans="1:45" ht="13.5" customHeight="1" x14ac:dyDescent="0.25">
      <c r="A10" s="413"/>
      <c r="B10" s="399"/>
      <c r="C10" s="472"/>
      <c r="D10" s="464"/>
      <c r="E10" s="473"/>
      <c r="F10" s="472" t="str">
        <f>Поликлиника!D11</f>
        <v xml:space="preserve">Комплексные посещения с профилактической целью </v>
      </c>
      <c r="G10" s="464"/>
      <c r="H10" s="464"/>
      <c r="I10" s="464" t="s">
        <v>44</v>
      </c>
      <c r="J10" s="464"/>
      <c r="K10" s="464"/>
      <c r="L10" s="464" t="str">
        <f>Поликлиника!AA11</f>
        <v xml:space="preserve">Посещения с иной целью </v>
      </c>
      <c r="M10" s="464"/>
      <c r="N10" s="464"/>
      <c r="O10" s="464" t="str">
        <f>Поликлиника!BG11</f>
        <v>Посещения по неотложной помощи</v>
      </c>
      <c r="P10" s="464"/>
      <c r="Q10" s="464"/>
      <c r="R10" s="464" t="str">
        <f>Поликлиника!BW11</f>
        <v>Обращения по заболеванию</v>
      </c>
      <c r="S10" s="464"/>
      <c r="T10" s="464"/>
      <c r="U10" s="464" t="str">
        <f>Поликлиника!CN11</f>
        <v>кроме того: диагностические исследования</v>
      </c>
      <c r="V10" s="464"/>
      <c r="W10" s="473"/>
      <c r="X10" s="472"/>
      <c r="Y10" s="464"/>
      <c r="Z10" s="464"/>
      <c r="AA10" s="464"/>
      <c r="AB10" s="464"/>
      <c r="AC10" s="473"/>
      <c r="AD10" s="472"/>
      <c r="AE10" s="464"/>
      <c r="AF10" s="464"/>
      <c r="AG10" s="464"/>
      <c r="AH10" s="464"/>
      <c r="AI10" s="473"/>
      <c r="AJ10" s="472"/>
      <c r="AK10" s="464"/>
      <c r="AL10" s="473"/>
      <c r="AM10" s="484"/>
      <c r="AN10" s="485"/>
      <c r="AO10" s="486"/>
      <c r="AP10" s="484"/>
      <c r="AQ10" s="485"/>
      <c r="AR10" s="486"/>
    </row>
    <row r="11" spans="1:45" ht="24" customHeight="1" x14ac:dyDescent="0.25">
      <c r="A11" s="413"/>
      <c r="B11" s="399"/>
      <c r="C11" s="472"/>
      <c r="D11" s="464"/>
      <c r="E11" s="473"/>
      <c r="F11" s="472"/>
      <c r="G11" s="464"/>
      <c r="H11" s="464"/>
      <c r="I11" s="464"/>
      <c r="J11" s="464"/>
      <c r="K11" s="464"/>
      <c r="L11" s="464"/>
      <c r="M11" s="464"/>
      <c r="N11" s="464"/>
      <c r="O11" s="464"/>
      <c r="P11" s="464"/>
      <c r="Q11" s="464"/>
      <c r="R11" s="464"/>
      <c r="S11" s="464"/>
      <c r="T11" s="464"/>
      <c r="U11" s="464"/>
      <c r="V11" s="464"/>
      <c r="W11" s="473"/>
      <c r="X11" s="472"/>
      <c r="Y11" s="464"/>
      <c r="Z11" s="464"/>
      <c r="AA11" s="464"/>
      <c r="AB11" s="464"/>
      <c r="AC11" s="473"/>
      <c r="AD11" s="472"/>
      <c r="AE11" s="464"/>
      <c r="AF11" s="464"/>
      <c r="AG11" s="464"/>
      <c r="AH11" s="464"/>
      <c r="AI11" s="473"/>
      <c r="AJ11" s="472"/>
      <c r="AK11" s="464"/>
      <c r="AL11" s="473"/>
      <c r="AM11" s="484"/>
      <c r="AN11" s="485"/>
      <c r="AO11" s="486"/>
      <c r="AP11" s="484"/>
      <c r="AQ11" s="485"/>
      <c r="AR11" s="486"/>
    </row>
    <row r="12" spans="1:45" ht="24.75" customHeight="1" x14ac:dyDescent="0.25">
      <c r="A12" s="413"/>
      <c r="B12" s="399"/>
      <c r="C12" s="472"/>
      <c r="D12" s="464"/>
      <c r="E12" s="473"/>
      <c r="F12" s="472"/>
      <c r="G12" s="464"/>
      <c r="H12" s="464"/>
      <c r="I12" s="464"/>
      <c r="J12" s="464"/>
      <c r="K12" s="464"/>
      <c r="L12" s="464"/>
      <c r="M12" s="464"/>
      <c r="N12" s="464"/>
      <c r="O12" s="464"/>
      <c r="P12" s="464"/>
      <c r="Q12" s="464"/>
      <c r="R12" s="464"/>
      <c r="S12" s="464"/>
      <c r="T12" s="464"/>
      <c r="U12" s="464"/>
      <c r="V12" s="464"/>
      <c r="W12" s="473"/>
      <c r="X12" s="472"/>
      <c r="Y12" s="464"/>
      <c r="Z12" s="464"/>
      <c r="AA12" s="464"/>
      <c r="AB12" s="464"/>
      <c r="AC12" s="473"/>
      <c r="AD12" s="472"/>
      <c r="AE12" s="464"/>
      <c r="AF12" s="464"/>
      <c r="AG12" s="464"/>
      <c r="AH12" s="464"/>
      <c r="AI12" s="473"/>
      <c r="AJ12" s="472"/>
      <c r="AK12" s="464"/>
      <c r="AL12" s="473"/>
      <c r="AM12" s="484"/>
      <c r="AN12" s="485"/>
      <c r="AO12" s="486"/>
      <c r="AP12" s="484"/>
      <c r="AQ12" s="485"/>
      <c r="AR12" s="486"/>
    </row>
    <row r="13" spans="1:45" s="8" customFormat="1" ht="120" customHeight="1" x14ac:dyDescent="0.25">
      <c r="A13" s="414"/>
      <c r="B13" s="488"/>
      <c r="C13" s="166" t="str">
        <f>'Скорая медицинская помощь'!D12</f>
        <v>Утвержденное плановое задание в соответствии с заседанием Комиссии 5/2025</v>
      </c>
      <c r="D13" s="167" t="str">
        <f>'Скорая медицинская помощь'!H12</f>
        <v>Проект планового задания для заседания Комиссии 6/2025</v>
      </c>
      <c r="E13" s="169" t="s">
        <v>3</v>
      </c>
      <c r="F13" s="166" t="str">
        <f>$C$13</f>
        <v>Утвержденное плановое задание в соответствии с заседанием Комиссии 5/2025</v>
      </c>
      <c r="G13" s="167" t="str">
        <f>$D$13</f>
        <v>Проект планового задания для заседания Комиссии 6/2025</v>
      </c>
      <c r="H13" s="168" t="s">
        <v>4</v>
      </c>
      <c r="I13" s="167" t="str">
        <f>$C$13</f>
        <v>Утвержденное плановое задание в соответствии с заседанием Комиссии 5/2025</v>
      </c>
      <c r="J13" s="167" t="str">
        <f>$D$13</f>
        <v>Проект планового задания для заседания Комиссии 6/2025</v>
      </c>
      <c r="K13" s="168" t="s">
        <v>4</v>
      </c>
      <c r="L13" s="167" t="str">
        <f>$C$13</f>
        <v>Утвержденное плановое задание в соответствии с заседанием Комиссии 5/2025</v>
      </c>
      <c r="M13" s="167" t="str">
        <f>$D$13</f>
        <v>Проект планового задания для заседания Комиссии 6/2025</v>
      </c>
      <c r="N13" s="168" t="s">
        <v>4</v>
      </c>
      <c r="O13" s="167" t="str">
        <f>$C$13</f>
        <v>Утвержденное плановое задание в соответствии с заседанием Комиссии 5/2025</v>
      </c>
      <c r="P13" s="167" t="str">
        <f>$D$13</f>
        <v>Проект планового задания для заседания Комиссии 6/2025</v>
      </c>
      <c r="Q13" s="168" t="s">
        <v>4</v>
      </c>
      <c r="R13" s="167" t="str">
        <f>$C$13</f>
        <v>Утвержденное плановое задание в соответствии с заседанием Комиссии 5/2025</v>
      </c>
      <c r="S13" s="167" t="str">
        <f>$D$13</f>
        <v>Проект планового задания для заседания Комиссии 6/2025</v>
      </c>
      <c r="T13" s="168" t="s">
        <v>4</v>
      </c>
      <c r="U13" s="167" t="str">
        <f>$C$13</f>
        <v>Утвержденное плановое задание в соответствии с заседанием Комиссии 5/2025</v>
      </c>
      <c r="V13" s="167" t="str">
        <f>$D$13</f>
        <v>Проект планового задания для заседания Комиссии 6/2025</v>
      </c>
      <c r="W13" s="169" t="s">
        <v>4</v>
      </c>
      <c r="X13" s="166" t="str">
        <f>$C$13</f>
        <v>Утвержденное плановое задание в соответствии с заседанием Комиссии 5/2025</v>
      </c>
      <c r="Y13" s="167" t="str">
        <f>$D$13</f>
        <v>Проект планового задания для заседания Комиссии 6/2025</v>
      </c>
      <c r="Z13" s="168" t="s">
        <v>4</v>
      </c>
      <c r="AA13" s="167" t="str">
        <f>$C$13</f>
        <v>Утвержденное плановое задание в соответствии с заседанием Комиссии 5/2025</v>
      </c>
      <c r="AB13" s="167" t="str">
        <f>$D$13</f>
        <v>Проект планового задания для заседания Комиссии 6/2025</v>
      </c>
      <c r="AC13" s="169" t="s">
        <v>4</v>
      </c>
      <c r="AD13" s="166" t="str">
        <f>$C$13</f>
        <v>Утвержденное плановое задание в соответствии с заседанием Комиссии 5/2025</v>
      </c>
      <c r="AE13" s="167" t="str">
        <f>$D$13</f>
        <v>Проект планового задания для заседания Комиссии 6/2025</v>
      </c>
      <c r="AF13" s="168" t="s">
        <v>4</v>
      </c>
      <c r="AG13" s="167" t="str">
        <f>$C$13</f>
        <v>Утвержденное плановое задание в соответствии с заседанием Комиссии 5/2025</v>
      </c>
      <c r="AH13" s="167" t="str">
        <f>$D$13</f>
        <v>Проект планового задания для заседания Комиссии 6/2025</v>
      </c>
      <c r="AI13" s="169" t="s">
        <v>4</v>
      </c>
      <c r="AJ13" s="166" t="str">
        <f>$C$13</f>
        <v>Утвержденное плановое задание в соответствии с заседанием Комиссии 5/2025</v>
      </c>
      <c r="AK13" s="167" t="str">
        <f>$D$13</f>
        <v>Проект планового задания для заседания Комиссии 6/2025</v>
      </c>
      <c r="AL13" s="169" t="s">
        <v>4</v>
      </c>
      <c r="AM13" s="194" t="str">
        <f>$C$13</f>
        <v>Утвержденное плановое задание в соответствии с заседанием Комиссии 5/2025</v>
      </c>
      <c r="AN13" s="195" t="str">
        <f>$D$13</f>
        <v>Проект планового задания для заседания Комиссии 6/2025</v>
      </c>
      <c r="AO13" s="196" t="s">
        <v>4</v>
      </c>
      <c r="AP13" s="194" t="str">
        <f>$C$13</f>
        <v>Утвержденное плановое задание в соответствии с заседанием Комиссии 5/2025</v>
      </c>
      <c r="AQ13" s="195" t="str">
        <f>$D$13</f>
        <v>Проект планового задания для заседания Комиссии 6/2025</v>
      </c>
      <c r="AR13" s="196" t="s">
        <v>4</v>
      </c>
      <c r="AS13" s="197"/>
    </row>
    <row r="14" spans="1:45" x14ac:dyDescent="0.25">
      <c r="A14" s="9">
        <f>'Скорая медицинская помощь'!A14</f>
        <v>1</v>
      </c>
      <c r="B14" s="129" t="str">
        <f>'Скорая медицинская помощь'!C14</f>
        <v>ГБУЗ "ККБ им. А.С. ЛУКАШЕВСКОГО"</v>
      </c>
      <c r="C14" s="158">
        <f>'Скорая медицинская помощь'!E14</f>
        <v>0</v>
      </c>
      <c r="D14" s="139">
        <f>'Скорая медицинская помощь'!I14</f>
        <v>0</v>
      </c>
      <c r="E14" s="175">
        <f>D14-C14</f>
        <v>0</v>
      </c>
      <c r="F14" s="158">
        <f>Поликлиника!E14</f>
        <v>0</v>
      </c>
      <c r="G14" s="139">
        <f>Поликлиника!K14</f>
        <v>0</v>
      </c>
      <c r="H14" s="159">
        <f>G14-F14</f>
        <v>0</v>
      </c>
      <c r="I14" s="160">
        <f>Поликлиника!AR14</f>
        <v>0</v>
      </c>
      <c r="J14" s="160">
        <f>Поликлиника!AV14</f>
        <v>0</v>
      </c>
      <c r="K14" s="159">
        <f>J14-I14</f>
        <v>0</v>
      </c>
      <c r="L14" s="139">
        <f>Поликлиника!AB14</f>
        <v>42019.520000000004</v>
      </c>
      <c r="M14" s="139">
        <f>Поликлиника!AF14</f>
        <v>42019.520000000004</v>
      </c>
      <c r="N14" s="159">
        <f>M14-L14</f>
        <v>0</v>
      </c>
      <c r="O14" s="145">
        <f>Поликлиника!BH14</f>
        <v>39963.65</v>
      </c>
      <c r="P14" s="145">
        <f>Поликлиника!BL14</f>
        <v>39963.65</v>
      </c>
      <c r="Q14" s="142">
        <f>P14-O14</f>
        <v>0</v>
      </c>
      <c r="R14" s="139">
        <f>Поликлиника!BX14</f>
        <v>13514.04</v>
      </c>
      <c r="S14" s="139">
        <f>Поликлиника!CB14</f>
        <v>13514.04</v>
      </c>
      <c r="T14" s="159">
        <f>S14-R14</f>
        <v>0</v>
      </c>
      <c r="U14" s="160">
        <f>Поликлиника!CO14</f>
        <v>49057.62717</v>
      </c>
      <c r="V14" s="160">
        <f>Поликлиника!CS14</f>
        <v>49057.62717</v>
      </c>
      <c r="W14" s="161">
        <f>V14-U14</f>
        <v>0</v>
      </c>
      <c r="X14" s="162">
        <f>'Круглосуточный стационар'!D14</f>
        <v>2966234.5</v>
      </c>
      <c r="Y14" s="163">
        <f>'Круглосуточный стационар'!J14</f>
        <v>2968214.5</v>
      </c>
      <c r="Z14" s="159">
        <f>Y14-X14</f>
        <v>1980</v>
      </c>
      <c r="AA14" s="163">
        <f>'Круглосуточный стационар'!X14</f>
        <v>147727.32</v>
      </c>
      <c r="AB14" s="163">
        <f>'Круглосуточный стационар'!AB14</f>
        <v>147727.32</v>
      </c>
      <c r="AC14" s="161">
        <f>AB14-AA14</f>
        <v>0</v>
      </c>
      <c r="AD14" s="158">
        <f>'Дневной стационар'!D14</f>
        <v>155348.20000000004</v>
      </c>
      <c r="AE14" s="139">
        <f>'Дневной стационар'!L14</f>
        <v>155348.20000000004</v>
      </c>
      <c r="AF14" s="159">
        <f>AE14-AD14</f>
        <v>0</v>
      </c>
      <c r="AG14" s="139"/>
      <c r="AH14" s="139"/>
      <c r="AI14" s="161">
        <f>AH14-AG14</f>
        <v>0</v>
      </c>
      <c r="AJ14" s="164">
        <f>C14+F14+I14+O14+R14+U14+X14+AD14+AG14+L14</f>
        <v>3266137.5371700004</v>
      </c>
      <c r="AK14" s="170">
        <f>D14+G14+J14+P14+S14+V14+Y14+AE14+AH14+M14</f>
        <v>3268117.5371700004</v>
      </c>
      <c r="AL14" s="165">
        <f>AK14-AJ14</f>
        <v>1980</v>
      </c>
      <c r="AM14" s="198">
        <f>'[4]410001'!$W$15</f>
        <v>17049.045534496214</v>
      </c>
      <c r="AN14" s="198">
        <f>'[1]410001'!$W$15</f>
        <v>17049.045534496214</v>
      </c>
      <c r="AO14" s="199">
        <f>AN14-AM14</f>
        <v>0</v>
      </c>
      <c r="AP14" s="198">
        <f>AJ14-AM14</f>
        <v>3249088.4916355042</v>
      </c>
      <c r="AQ14" s="198">
        <f>AK14-AN14</f>
        <v>3251068.4916355042</v>
      </c>
      <c r="AR14" s="199">
        <f>AQ14-AP14</f>
        <v>1980</v>
      </c>
      <c r="AS14" s="200"/>
    </row>
    <row r="15" spans="1:45" x14ac:dyDescent="0.25">
      <c r="A15" s="9">
        <f>'Скорая медицинская помощь'!A15</f>
        <v>2</v>
      </c>
      <c r="B15" s="136" t="str">
        <f>'Скорая медицинская помощь'!C15</f>
        <v>ГБУЗ ККДБ</v>
      </c>
      <c r="C15" s="158">
        <f>'Скорая медицинская помощь'!E15</f>
        <v>0</v>
      </c>
      <c r="D15" s="139">
        <f>'Скорая медицинская помощь'!I15</f>
        <v>0</v>
      </c>
      <c r="E15" s="175">
        <f t="shared" ref="E15:E68" si="1">D15-C15</f>
        <v>0</v>
      </c>
      <c r="F15" s="158">
        <f>Поликлиника!E15</f>
        <v>0</v>
      </c>
      <c r="G15" s="139">
        <f>Поликлиника!K15</f>
        <v>0</v>
      </c>
      <c r="H15" s="159">
        <f t="shared" ref="H15:H68" si="2">G15-F15</f>
        <v>0</v>
      </c>
      <c r="I15" s="160">
        <f>Поликлиника!AR15</f>
        <v>0</v>
      </c>
      <c r="J15" s="160">
        <f>Поликлиника!AV15</f>
        <v>0</v>
      </c>
      <c r="K15" s="159">
        <f t="shared" ref="K15:K68" si="3">J15-I15</f>
        <v>0</v>
      </c>
      <c r="L15" s="139">
        <f>Поликлиника!AB15</f>
        <v>6690.01</v>
      </c>
      <c r="M15" s="139">
        <f>Поликлиника!AF15</f>
        <v>6690.01</v>
      </c>
      <c r="N15" s="159">
        <f t="shared" ref="N15:N68" si="4">M15-L15</f>
        <v>0</v>
      </c>
      <c r="O15" s="145">
        <f>Поликлиника!BH15</f>
        <v>20333.28</v>
      </c>
      <c r="P15" s="145">
        <f>Поликлиника!BL15</f>
        <v>20333.28</v>
      </c>
      <c r="Q15" s="142">
        <f t="shared" ref="Q15:Q68" si="5">P15-O15</f>
        <v>0</v>
      </c>
      <c r="R15" s="139">
        <f>Поликлиника!BX15</f>
        <v>40545.61</v>
      </c>
      <c r="S15" s="139">
        <f>Поликлиника!CB15</f>
        <v>40545.61</v>
      </c>
      <c r="T15" s="159">
        <f t="shared" ref="T15:T68" si="6">S15-R15</f>
        <v>0</v>
      </c>
      <c r="U15" s="160">
        <f>Поликлиника!CO15</f>
        <v>6300.1119999999992</v>
      </c>
      <c r="V15" s="160">
        <f>Поликлиника!CS15</f>
        <v>6300.1119999999992</v>
      </c>
      <c r="W15" s="161">
        <f t="shared" ref="W15:W68" si="7">V15-U15</f>
        <v>0</v>
      </c>
      <c r="X15" s="162">
        <f>'Круглосуточный стационар'!D15</f>
        <v>618522.32999999996</v>
      </c>
      <c r="Y15" s="163">
        <f>'Круглосуточный стационар'!J15</f>
        <v>621276</v>
      </c>
      <c r="Z15" s="159">
        <f t="shared" ref="Z15:Z68" si="8">Y15-X15</f>
        <v>2753.6700000000419</v>
      </c>
      <c r="AA15" s="163">
        <f>'Круглосуточный стационар'!X15</f>
        <v>10078.799999999999</v>
      </c>
      <c r="AB15" s="163">
        <f>'Круглосуточный стационар'!AB15</f>
        <v>10078.799999999999</v>
      </c>
      <c r="AC15" s="161">
        <f t="shared" ref="AC15:AC68" si="9">AB15-AA15</f>
        <v>0</v>
      </c>
      <c r="AD15" s="158">
        <f>'Дневной стационар'!D15</f>
        <v>75489.649999999994</v>
      </c>
      <c r="AE15" s="139">
        <f>'Дневной стационар'!L15</f>
        <v>75489.649999999994</v>
      </c>
      <c r="AF15" s="159">
        <f t="shared" ref="AF15:AF68" si="10">AE15-AD15</f>
        <v>0</v>
      </c>
      <c r="AG15" s="139"/>
      <c r="AH15" s="139"/>
      <c r="AI15" s="161">
        <f t="shared" ref="AI15:AI68" si="11">AH15-AG15</f>
        <v>0</v>
      </c>
      <c r="AJ15" s="164">
        <f t="shared" ref="AJ15:AJ68" si="12">C15+F15+I15+O15+R15+U15+X15+AD15+AG15+L15</f>
        <v>767880.99199999997</v>
      </c>
      <c r="AK15" s="170">
        <f t="shared" ref="AK15:AK68" si="13">D15+G15+J15+P15+S15+V15+Y15+AE15+AH15+M15</f>
        <v>770634.66200000001</v>
      </c>
      <c r="AL15" s="165">
        <f t="shared" ref="AL15:AL68" si="14">AK15-AJ15</f>
        <v>2753.6700000000419</v>
      </c>
      <c r="AM15" s="198">
        <f>'[4]410002'!$W$15</f>
        <v>9814.2052495425341</v>
      </c>
      <c r="AN15" s="198">
        <f>'[1]410002'!$W$15</f>
        <v>9814.2052495425341</v>
      </c>
      <c r="AO15" s="199">
        <f t="shared" ref="AO15:AO68" si="15">AN15-AM15</f>
        <v>0</v>
      </c>
      <c r="AP15" s="198">
        <f t="shared" ref="AP15:AP59" si="16">AJ15-AM15</f>
        <v>758066.78675045748</v>
      </c>
      <c r="AQ15" s="198">
        <f t="shared" ref="AQ15:AQ59" si="17">AK15-AN15</f>
        <v>760820.45675045752</v>
      </c>
      <c r="AR15" s="199">
        <f t="shared" ref="AR15:AR59" si="18">AQ15-AP15</f>
        <v>2753.6700000000419</v>
      </c>
      <c r="AS15" s="200"/>
    </row>
    <row r="16" spans="1:45" x14ac:dyDescent="0.25">
      <c r="A16" s="9">
        <f>'Скорая медицинская помощь'!A16</f>
        <v>3</v>
      </c>
      <c r="B16" s="136" t="str">
        <f>'Скорая медицинская помощь'!C16</f>
        <v>ГБУЗ ККСП</v>
      </c>
      <c r="C16" s="158">
        <f>'Скорая медицинская помощь'!E16</f>
        <v>0</v>
      </c>
      <c r="D16" s="139">
        <f>'Скорая медицинская помощь'!I16</f>
        <v>0</v>
      </c>
      <c r="E16" s="175">
        <f t="shared" si="1"/>
        <v>0</v>
      </c>
      <c r="F16" s="158">
        <f>Поликлиника!E16</f>
        <v>0</v>
      </c>
      <c r="G16" s="139">
        <f>Поликлиника!K16</f>
        <v>0</v>
      </c>
      <c r="H16" s="159">
        <f t="shared" si="2"/>
        <v>0</v>
      </c>
      <c r="I16" s="160">
        <f>Поликлиника!AR16</f>
        <v>0</v>
      </c>
      <c r="J16" s="160">
        <f>Поликлиника!AV16</f>
        <v>0</v>
      </c>
      <c r="K16" s="159">
        <f t="shared" si="3"/>
        <v>0</v>
      </c>
      <c r="L16" s="139">
        <f>Поликлиника!AB16</f>
        <v>0</v>
      </c>
      <c r="M16" s="139">
        <f>Поликлиника!AF16</f>
        <v>0</v>
      </c>
      <c r="N16" s="159">
        <f t="shared" si="4"/>
        <v>0</v>
      </c>
      <c r="O16" s="145">
        <f>Поликлиника!BH16</f>
        <v>0</v>
      </c>
      <c r="P16" s="145">
        <f>Поликлиника!BL16</f>
        <v>0</v>
      </c>
      <c r="Q16" s="142">
        <f t="shared" si="5"/>
        <v>0</v>
      </c>
      <c r="R16" s="139">
        <f>Поликлиника!BX16</f>
        <v>117788</v>
      </c>
      <c r="S16" s="139">
        <f>Поликлиника!CB16</f>
        <v>117788</v>
      </c>
      <c r="T16" s="159">
        <f t="shared" si="6"/>
        <v>0</v>
      </c>
      <c r="U16" s="160">
        <f>Поликлиника!CO16</f>
        <v>0</v>
      </c>
      <c r="V16" s="160">
        <f>Поликлиника!CS16</f>
        <v>0</v>
      </c>
      <c r="W16" s="161">
        <f t="shared" si="7"/>
        <v>0</v>
      </c>
      <c r="X16" s="162">
        <f>'Круглосуточный стационар'!D16</f>
        <v>0</v>
      </c>
      <c r="Y16" s="163">
        <f>'Круглосуточный стационар'!J16</f>
        <v>0</v>
      </c>
      <c r="Z16" s="159">
        <f t="shared" si="8"/>
        <v>0</v>
      </c>
      <c r="AA16" s="163">
        <f>'Круглосуточный стационар'!X16</f>
        <v>0</v>
      </c>
      <c r="AB16" s="163">
        <f>'Круглосуточный стационар'!AB16</f>
        <v>0</v>
      </c>
      <c r="AC16" s="161">
        <f t="shared" si="9"/>
        <v>0</v>
      </c>
      <c r="AD16" s="158">
        <f>'Дневной стационар'!D16</f>
        <v>0</v>
      </c>
      <c r="AE16" s="139">
        <f>'Дневной стационар'!L16</f>
        <v>0</v>
      </c>
      <c r="AF16" s="159">
        <f t="shared" si="10"/>
        <v>0</v>
      </c>
      <c r="AG16" s="139"/>
      <c r="AH16" s="139"/>
      <c r="AI16" s="161">
        <f t="shared" si="11"/>
        <v>0</v>
      </c>
      <c r="AJ16" s="164">
        <f t="shared" si="12"/>
        <v>117788</v>
      </c>
      <c r="AK16" s="170">
        <f t="shared" si="13"/>
        <v>117788</v>
      </c>
      <c r="AL16" s="165">
        <f t="shared" si="14"/>
        <v>0</v>
      </c>
      <c r="AM16" s="198">
        <f>'[4]410003'!$W$15</f>
        <v>0</v>
      </c>
      <c r="AN16" s="198">
        <f>'[1]410003'!$W$15</f>
        <v>0</v>
      </c>
      <c r="AO16" s="199">
        <f t="shared" si="15"/>
        <v>0</v>
      </c>
      <c r="AP16" s="198">
        <f t="shared" si="16"/>
        <v>117788</v>
      </c>
      <c r="AQ16" s="198">
        <f t="shared" si="17"/>
        <v>117788</v>
      </c>
      <c r="AR16" s="199">
        <f t="shared" si="18"/>
        <v>0</v>
      </c>
      <c r="AS16" s="200"/>
    </row>
    <row r="17" spans="1:45" x14ac:dyDescent="0.25">
      <c r="A17" s="9">
        <f>'Скорая медицинская помощь'!A17</f>
        <v>4</v>
      </c>
      <c r="B17" s="136" t="str">
        <f>'Скорая медицинская помощь'!C17</f>
        <v>ГБУЗ КККВД</v>
      </c>
      <c r="C17" s="158">
        <f>'Скорая медицинская помощь'!E17</f>
        <v>0</v>
      </c>
      <c r="D17" s="139">
        <f>'Скорая медицинская помощь'!I17</f>
        <v>0</v>
      </c>
      <c r="E17" s="175">
        <f t="shared" si="1"/>
        <v>0</v>
      </c>
      <c r="F17" s="158">
        <f>Поликлиника!E17</f>
        <v>0</v>
      </c>
      <c r="G17" s="139">
        <f>Поликлиника!K17</f>
        <v>0</v>
      </c>
      <c r="H17" s="159">
        <f t="shared" si="2"/>
        <v>0</v>
      </c>
      <c r="I17" s="160">
        <f>Поликлиника!AR17</f>
        <v>0</v>
      </c>
      <c r="J17" s="160">
        <f>Поликлиника!AV17</f>
        <v>0</v>
      </c>
      <c r="K17" s="159">
        <f t="shared" si="3"/>
        <v>0</v>
      </c>
      <c r="L17" s="139">
        <f>Поликлиника!AB17</f>
        <v>2996.66</v>
      </c>
      <c r="M17" s="139">
        <f>Поликлиника!AF17</f>
        <v>2996.66</v>
      </c>
      <c r="N17" s="159">
        <f t="shared" si="4"/>
        <v>0</v>
      </c>
      <c r="O17" s="145">
        <f>Поликлиника!BH17</f>
        <v>0</v>
      </c>
      <c r="P17" s="145">
        <f>Поликлиника!BL17</f>
        <v>0</v>
      </c>
      <c r="Q17" s="142">
        <f t="shared" si="5"/>
        <v>0</v>
      </c>
      <c r="R17" s="139">
        <f>Поликлиника!BX17</f>
        <v>64605.84</v>
      </c>
      <c r="S17" s="139">
        <f>Поликлиника!CB17</f>
        <v>64605.84</v>
      </c>
      <c r="T17" s="159">
        <f t="shared" si="6"/>
        <v>0</v>
      </c>
      <c r="U17" s="160">
        <f>Поликлиника!CO17</f>
        <v>0</v>
      </c>
      <c r="V17" s="160">
        <f>Поликлиника!CS17</f>
        <v>0</v>
      </c>
      <c r="W17" s="161">
        <f t="shared" si="7"/>
        <v>0</v>
      </c>
      <c r="X17" s="162">
        <f>'Круглосуточный стационар'!D17</f>
        <v>69830.16</v>
      </c>
      <c r="Y17" s="163">
        <f>'Круглосуточный стационар'!J17</f>
        <v>69830.16</v>
      </c>
      <c r="Z17" s="159">
        <f t="shared" si="8"/>
        <v>0</v>
      </c>
      <c r="AA17" s="163">
        <f>'Круглосуточный стационар'!X17</f>
        <v>0</v>
      </c>
      <c r="AB17" s="163">
        <f>'Круглосуточный стационар'!AB17</f>
        <v>0</v>
      </c>
      <c r="AC17" s="161">
        <f t="shared" si="9"/>
        <v>0</v>
      </c>
      <c r="AD17" s="158">
        <f>'Дневной стационар'!D17</f>
        <v>47013.35</v>
      </c>
      <c r="AE17" s="139">
        <f>'Дневной стационар'!L17</f>
        <v>47013.35</v>
      </c>
      <c r="AF17" s="159">
        <f t="shared" si="10"/>
        <v>0</v>
      </c>
      <c r="AG17" s="139"/>
      <c r="AH17" s="139"/>
      <c r="AI17" s="161">
        <f t="shared" si="11"/>
        <v>0</v>
      </c>
      <c r="AJ17" s="164">
        <f t="shared" si="12"/>
        <v>184446.01</v>
      </c>
      <c r="AK17" s="170">
        <f t="shared" si="13"/>
        <v>184446.01</v>
      </c>
      <c r="AL17" s="165">
        <f t="shared" si="14"/>
        <v>0</v>
      </c>
      <c r="AM17" s="198">
        <f>'[4]410004'!$W$15</f>
        <v>5988.3916839477179</v>
      </c>
      <c r="AN17" s="198">
        <f>'[1]410004'!$W$15</f>
        <v>5988.3916839477179</v>
      </c>
      <c r="AO17" s="199">
        <f t="shared" si="15"/>
        <v>0</v>
      </c>
      <c r="AP17" s="198">
        <f t="shared" si="16"/>
        <v>178457.61831605228</v>
      </c>
      <c r="AQ17" s="198">
        <f t="shared" si="17"/>
        <v>178457.61831605228</v>
      </c>
      <c r="AR17" s="199">
        <f t="shared" si="18"/>
        <v>0</v>
      </c>
      <c r="AS17" s="200"/>
    </row>
    <row r="18" spans="1:45" x14ac:dyDescent="0.25">
      <c r="A18" s="9">
        <f>'Скорая медицинская помощь'!A18</f>
        <v>5</v>
      </c>
      <c r="B18" s="136" t="str">
        <f>'Скорая медицинская помощь'!C18</f>
        <v>ГБУЗ КККД</v>
      </c>
      <c r="C18" s="158">
        <f>'Скорая медицинская помощь'!E18</f>
        <v>0</v>
      </c>
      <c r="D18" s="139">
        <f>'Скорая медицинская помощь'!I18</f>
        <v>0</v>
      </c>
      <c r="E18" s="175">
        <f t="shared" si="1"/>
        <v>0</v>
      </c>
      <c r="F18" s="158">
        <f>Поликлиника!E18</f>
        <v>57385.08</v>
      </c>
      <c r="G18" s="139">
        <f>Поликлиника!K18</f>
        <v>57385.08</v>
      </c>
      <c r="H18" s="159">
        <f t="shared" si="2"/>
        <v>0</v>
      </c>
      <c r="I18" s="160">
        <f>Поликлиника!AR18</f>
        <v>90194.540000000008</v>
      </c>
      <c r="J18" s="160">
        <f>Поликлиника!AV18</f>
        <v>90194.540000000008</v>
      </c>
      <c r="K18" s="159">
        <f t="shared" si="3"/>
        <v>0</v>
      </c>
      <c r="L18" s="139">
        <f>Поликлиника!AB18</f>
        <v>66198.73000000001</v>
      </c>
      <c r="M18" s="139">
        <f>Поликлиника!AF18</f>
        <v>66198.73000000001</v>
      </c>
      <c r="N18" s="159">
        <f t="shared" si="4"/>
        <v>0</v>
      </c>
      <c r="O18" s="145">
        <f>Поликлиника!BH18</f>
        <v>6459.9400000000005</v>
      </c>
      <c r="P18" s="145">
        <f>Поликлиника!BL18</f>
        <v>6459.9400000000005</v>
      </c>
      <c r="Q18" s="142">
        <f t="shared" si="5"/>
        <v>0</v>
      </c>
      <c r="R18" s="139">
        <f>Поликлиника!BX18</f>
        <v>63439.63</v>
      </c>
      <c r="S18" s="139">
        <f>Поликлиника!CB18</f>
        <v>63439.63</v>
      </c>
      <c r="T18" s="159">
        <f t="shared" si="6"/>
        <v>0</v>
      </c>
      <c r="U18" s="160">
        <f>Поликлиника!CO18</f>
        <v>7271.68</v>
      </c>
      <c r="V18" s="160">
        <f>Поликлиника!CS18</f>
        <v>7271.68</v>
      </c>
      <c r="W18" s="161">
        <f t="shared" si="7"/>
        <v>0</v>
      </c>
      <c r="X18" s="162">
        <f>'Круглосуточный стационар'!D18</f>
        <v>0</v>
      </c>
      <c r="Y18" s="163">
        <f>'Круглосуточный стационар'!J18</f>
        <v>0</v>
      </c>
      <c r="Z18" s="159">
        <f t="shared" si="8"/>
        <v>0</v>
      </c>
      <c r="AA18" s="163">
        <f>'Круглосуточный стационар'!X18</f>
        <v>0</v>
      </c>
      <c r="AB18" s="163">
        <f>'Круглосуточный стационар'!AB18</f>
        <v>0</v>
      </c>
      <c r="AC18" s="161">
        <f t="shared" si="9"/>
        <v>0</v>
      </c>
      <c r="AD18" s="158">
        <f>'Дневной стационар'!D18</f>
        <v>66478.91</v>
      </c>
      <c r="AE18" s="139">
        <f>'Дневной стационар'!L18</f>
        <v>66478.91</v>
      </c>
      <c r="AF18" s="159">
        <f t="shared" si="10"/>
        <v>0</v>
      </c>
      <c r="AG18" s="139"/>
      <c r="AH18" s="139"/>
      <c r="AI18" s="161">
        <f t="shared" si="11"/>
        <v>0</v>
      </c>
      <c r="AJ18" s="164">
        <f t="shared" si="12"/>
        <v>357428.51</v>
      </c>
      <c r="AK18" s="170">
        <f t="shared" si="13"/>
        <v>357428.51</v>
      </c>
      <c r="AL18" s="165">
        <f t="shared" si="14"/>
        <v>0</v>
      </c>
      <c r="AM18" s="198">
        <f>'[4]410005'!$W$15</f>
        <v>7829.3019721639685</v>
      </c>
      <c r="AN18" s="198">
        <f>'[1]410005'!$W$15</f>
        <v>8793.398208704064</v>
      </c>
      <c r="AO18" s="199">
        <f t="shared" si="15"/>
        <v>964.09623654009556</v>
      </c>
      <c r="AP18" s="198">
        <f t="shared" si="16"/>
        <v>349599.20802783605</v>
      </c>
      <c r="AQ18" s="198">
        <f t="shared" si="17"/>
        <v>348635.11179129593</v>
      </c>
      <c r="AR18" s="199">
        <f t="shared" si="18"/>
        <v>-964.09623654012103</v>
      </c>
      <c r="AS18" s="200"/>
    </row>
    <row r="19" spans="1:45" x14ac:dyDescent="0.25">
      <c r="A19" s="9">
        <f>'Скорая медицинская помощь'!A19</f>
        <v>6</v>
      </c>
      <c r="B19" s="136" t="str">
        <f>'Скорая медицинская помощь'!C19</f>
        <v>ГБУЗ ККОД</v>
      </c>
      <c r="C19" s="158">
        <f>'Скорая медицинская помощь'!E19</f>
        <v>0</v>
      </c>
      <c r="D19" s="139">
        <f>'Скорая медицинская помощь'!I19</f>
        <v>0</v>
      </c>
      <c r="E19" s="175">
        <f t="shared" si="1"/>
        <v>0</v>
      </c>
      <c r="F19" s="158">
        <f>Поликлиника!E19</f>
        <v>0</v>
      </c>
      <c r="G19" s="139">
        <f>Поликлиника!K19</f>
        <v>0</v>
      </c>
      <c r="H19" s="159">
        <f t="shared" si="2"/>
        <v>0</v>
      </c>
      <c r="I19" s="160">
        <f>Поликлиника!AR19</f>
        <v>86745.23</v>
      </c>
      <c r="J19" s="160">
        <f>Поликлиника!AV19</f>
        <v>86745.23</v>
      </c>
      <c r="K19" s="159">
        <f t="shared" si="3"/>
        <v>0</v>
      </c>
      <c r="L19" s="139">
        <f>Поликлиника!AB19</f>
        <v>18101.8</v>
      </c>
      <c r="M19" s="139">
        <f>Поликлиника!AF19</f>
        <v>18101.8</v>
      </c>
      <c r="N19" s="159">
        <f t="shared" si="4"/>
        <v>0</v>
      </c>
      <c r="O19" s="145">
        <f>Поликлиника!BH19</f>
        <v>0</v>
      </c>
      <c r="P19" s="145">
        <f>Поликлиника!BL19</f>
        <v>0</v>
      </c>
      <c r="Q19" s="142">
        <f t="shared" si="5"/>
        <v>0</v>
      </c>
      <c r="R19" s="139">
        <f>Поликлиника!BX19</f>
        <v>72500.679999999993</v>
      </c>
      <c r="S19" s="139">
        <f>Поликлиника!CB19</f>
        <v>72500.679999999993</v>
      </c>
      <c r="T19" s="159">
        <f t="shared" si="6"/>
        <v>0</v>
      </c>
      <c r="U19" s="160">
        <f>Поликлиника!CO19</f>
        <v>289236.08999999997</v>
      </c>
      <c r="V19" s="160">
        <f>Поликлиника!CS19</f>
        <v>289236.08999999997</v>
      </c>
      <c r="W19" s="161">
        <f t="shared" si="7"/>
        <v>0</v>
      </c>
      <c r="X19" s="162">
        <f>'Круглосуточный стационар'!D19</f>
        <v>818448.66000000015</v>
      </c>
      <c r="Y19" s="163">
        <f>'Круглосуточный стационар'!J19</f>
        <v>818448.66000000015</v>
      </c>
      <c r="Z19" s="159">
        <f t="shared" si="8"/>
        <v>0</v>
      </c>
      <c r="AA19" s="163">
        <f>'Круглосуточный стационар'!X19</f>
        <v>44069.929999999993</v>
      </c>
      <c r="AB19" s="163">
        <f>'Круглосуточный стационар'!AB19</f>
        <v>44069.929999999993</v>
      </c>
      <c r="AC19" s="161">
        <f t="shared" si="9"/>
        <v>0</v>
      </c>
      <c r="AD19" s="158">
        <f>'Дневной стационар'!D19</f>
        <v>764360.2</v>
      </c>
      <c r="AE19" s="139">
        <f>'Дневной стационар'!L19</f>
        <v>764360.2</v>
      </c>
      <c r="AF19" s="159">
        <f t="shared" si="10"/>
        <v>0</v>
      </c>
      <c r="AG19" s="139"/>
      <c r="AH19" s="139"/>
      <c r="AI19" s="161">
        <f t="shared" si="11"/>
        <v>0</v>
      </c>
      <c r="AJ19" s="164">
        <f t="shared" si="12"/>
        <v>2049392.6600000001</v>
      </c>
      <c r="AK19" s="170">
        <f t="shared" si="13"/>
        <v>2049392.6600000001</v>
      </c>
      <c r="AL19" s="165">
        <f t="shared" si="14"/>
        <v>0</v>
      </c>
      <c r="AM19" s="198">
        <f>'[4]410006'!$W$15</f>
        <v>15477.506566153168</v>
      </c>
      <c r="AN19" s="198">
        <f>'[1]410006'!$W$15</f>
        <v>23760.369105116508</v>
      </c>
      <c r="AO19" s="199">
        <f t="shared" si="15"/>
        <v>8282.8625389633398</v>
      </c>
      <c r="AP19" s="198">
        <f t="shared" si="16"/>
        <v>2033915.153433847</v>
      </c>
      <c r="AQ19" s="198">
        <f t="shared" si="17"/>
        <v>2025632.2908948837</v>
      </c>
      <c r="AR19" s="199">
        <f t="shared" si="18"/>
        <v>-8282.8625389633235</v>
      </c>
      <c r="AS19" s="200"/>
    </row>
    <row r="20" spans="1:45" x14ac:dyDescent="0.25">
      <c r="A20" s="9">
        <f>'Скорая медицинская помощь'!A20</f>
        <v>7</v>
      </c>
      <c r="B20" s="136" t="str">
        <f>'Скорая медицинская помощь'!C20</f>
        <v>ГБУЗ КОБ</v>
      </c>
      <c r="C20" s="158">
        <f>'Скорая медицинская помощь'!E20</f>
        <v>21451.86</v>
      </c>
      <c r="D20" s="139">
        <f>'Скорая медицинская помощь'!I20</f>
        <v>21451.86</v>
      </c>
      <c r="E20" s="175">
        <f t="shared" si="1"/>
        <v>0</v>
      </c>
      <c r="F20" s="158">
        <f>Поликлиника!E20</f>
        <v>26818.51</v>
      </c>
      <c r="G20" s="139">
        <f>Поликлиника!K20</f>
        <v>26818.51</v>
      </c>
      <c r="H20" s="159">
        <f t="shared" si="2"/>
        <v>0</v>
      </c>
      <c r="I20" s="160">
        <f>Поликлиника!AR20</f>
        <v>7153.6</v>
      </c>
      <c r="J20" s="160">
        <f>Поликлиника!AV20</f>
        <v>7702.34</v>
      </c>
      <c r="K20" s="159">
        <f t="shared" si="3"/>
        <v>548.73999999999978</v>
      </c>
      <c r="L20" s="139">
        <f>Поликлиника!AB20</f>
        <v>91284.06</v>
      </c>
      <c r="M20" s="139">
        <f>Поликлиника!AF20</f>
        <v>91284.06</v>
      </c>
      <c r="N20" s="159">
        <f t="shared" si="4"/>
        <v>0</v>
      </c>
      <c r="O20" s="145">
        <f>Поликлиника!BH20</f>
        <v>3876.67</v>
      </c>
      <c r="P20" s="145">
        <f>Поликлиника!BL20</f>
        <v>3876.67</v>
      </c>
      <c r="Q20" s="142">
        <f t="shared" si="5"/>
        <v>0</v>
      </c>
      <c r="R20" s="139">
        <f>Поликлиника!BX20</f>
        <v>100394.75999999998</v>
      </c>
      <c r="S20" s="139">
        <f>Поликлиника!CB20</f>
        <v>100394.75999999998</v>
      </c>
      <c r="T20" s="159">
        <f t="shared" si="6"/>
        <v>0</v>
      </c>
      <c r="U20" s="160">
        <f>Поликлиника!CO20</f>
        <v>0</v>
      </c>
      <c r="V20" s="160">
        <f>Поликлиника!CS20</f>
        <v>0</v>
      </c>
      <c r="W20" s="161">
        <f t="shared" si="7"/>
        <v>0</v>
      </c>
      <c r="X20" s="162">
        <f>'Круглосуточный стационар'!D20</f>
        <v>119917.20000000001</v>
      </c>
      <c r="Y20" s="163">
        <f>'Круглосуточный стационар'!J20</f>
        <v>119917.20000000001</v>
      </c>
      <c r="Z20" s="159">
        <f t="shared" si="8"/>
        <v>0</v>
      </c>
      <c r="AA20" s="163">
        <f>'Круглосуточный стационар'!X20</f>
        <v>0</v>
      </c>
      <c r="AB20" s="163">
        <f>'Круглосуточный стационар'!AB20</f>
        <v>0</v>
      </c>
      <c r="AC20" s="161">
        <f t="shared" si="9"/>
        <v>0</v>
      </c>
      <c r="AD20" s="158">
        <f>'Дневной стационар'!D20</f>
        <v>14695.68</v>
      </c>
      <c r="AE20" s="139">
        <f>'Дневной стационар'!L20</f>
        <v>14695.68</v>
      </c>
      <c r="AF20" s="159">
        <f t="shared" si="10"/>
        <v>0</v>
      </c>
      <c r="AG20" s="139"/>
      <c r="AH20" s="139"/>
      <c r="AI20" s="161">
        <f t="shared" si="11"/>
        <v>0</v>
      </c>
      <c r="AJ20" s="164">
        <f t="shared" si="12"/>
        <v>385592.33999999997</v>
      </c>
      <c r="AK20" s="170">
        <f t="shared" si="13"/>
        <v>386141.07999999996</v>
      </c>
      <c r="AL20" s="165">
        <f t="shared" si="14"/>
        <v>548.73999999999069</v>
      </c>
      <c r="AM20" s="198">
        <f>'[4]410007'!$W$15</f>
        <v>9212.729509746654</v>
      </c>
      <c r="AN20" s="198">
        <f>'[1]410007'!$W$15</f>
        <v>9212.729509746654</v>
      </c>
      <c r="AO20" s="199">
        <f t="shared" si="15"/>
        <v>0</v>
      </c>
      <c r="AP20" s="198">
        <f t="shared" si="16"/>
        <v>376379.61049025331</v>
      </c>
      <c r="AQ20" s="198">
        <f t="shared" si="17"/>
        <v>376928.3504902533</v>
      </c>
      <c r="AR20" s="199">
        <f t="shared" si="18"/>
        <v>548.73999999999069</v>
      </c>
      <c r="AS20" s="200"/>
    </row>
    <row r="21" spans="1:45" x14ac:dyDescent="0.25">
      <c r="A21" s="9">
        <f>'Скорая медицинская помощь'!A21</f>
        <v>8</v>
      </c>
      <c r="B21" s="136" t="str">
        <f>'Скорая медицинская помощь'!C21</f>
        <v>ГБУЗ КК "П-К ГОРОДСКАЯ БОЛЬНИЦА № 1"</v>
      </c>
      <c r="C21" s="158">
        <f>'Скорая медицинская помощь'!E21</f>
        <v>0</v>
      </c>
      <c r="D21" s="139">
        <f>'Скорая медицинская помощь'!I21</f>
        <v>0</v>
      </c>
      <c r="E21" s="175">
        <f t="shared" si="1"/>
        <v>0</v>
      </c>
      <c r="F21" s="158">
        <f>Поликлиника!E21</f>
        <v>127711.89000000001</v>
      </c>
      <c r="G21" s="139">
        <f>Поликлиника!K21</f>
        <v>127711.89000000001</v>
      </c>
      <c r="H21" s="159">
        <f t="shared" si="2"/>
        <v>0</v>
      </c>
      <c r="I21" s="160">
        <f>Поликлиника!AR21</f>
        <v>47760.26</v>
      </c>
      <c r="J21" s="160">
        <f>Поликлиника!AV21</f>
        <v>58422.560000000005</v>
      </c>
      <c r="K21" s="159">
        <f t="shared" si="3"/>
        <v>10662.300000000003</v>
      </c>
      <c r="L21" s="139">
        <f>Поликлиника!AB21</f>
        <v>36599.320000000007</v>
      </c>
      <c r="M21" s="139">
        <f>Поликлиника!AF21</f>
        <v>36599.320000000007</v>
      </c>
      <c r="N21" s="159">
        <f t="shared" si="4"/>
        <v>0</v>
      </c>
      <c r="O21" s="145">
        <f>Поликлиника!BH21</f>
        <v>14636.68</v>
      </c>
      <c r="P21" s="145">
        <f>Поликлиника!BL21</f>
        <v>14636.68</v>
      </c>
      <c r="Q21" s="142">
        <f t="shared" si="5"/>
        <v>0</v>
      </c>
      <c r="R21" s="139">
        <f>Поликлиника!BX21</f>
        <v>70990.420000000013</v>
      </c>
      <c r="S21" s="139">
        <f>Поликлиника!CB21</f>
        <v>70990.420000000013</v>
      </c>
      <c r="T21" s="159">
        <f t="shared" si="6"/>
        <v>0</v>
      </c>
      <c r="U21" s="160">
        <f>Поликлиника!CO21</f>
        <v>2566.79</v>
      </c>
      <c r="V21" s="160">
        <f>Поликлиника!CS21</f>
        <v>2566.79</v>
      </c>
      <c r="W21" s="161">
        <f t="shared" si="7"/>
        <v>0</v>
      </c>
      <c r="X21" s="162">
        <f>'Круглосуточный стационар'!D21</f>
        <v>438380.58999999997</v>
      </c>
      <c r="Y21" s="163">
        <f>'Круглосуточный стационар'!J21</f>
        <v>438380.58999999997</v>
      </c>
      <c r="Z21" s="159">
        <f t="shared" si="8"/>
        <v>0</v>
      </c>
      <c r="AA21" s="163">
        <f>'Круглосуточный стационар'!X21</f>
        <v>0</v>
      </c>
      <c r="AB21" s="163">
        <f>'Круглосуточный стационар'!AB21</f>
        <v>0</v>
      </c>
      <c r="AC21" s="161">
        <f t="shared" si="9"/>
        <v>0</v>
      </c>
      <c r="AD21" s="158">
        <f>'Дневной стационар'!D21</f>
        <v>16855.41</v>
      </c>
      <c r="AE21" s="139">
        <f>'Дневной стационар'!L21</f>
        <v>16855.41</v>
      </c>
      <c r="AF21" s="159">
        <f t="shared" si="10"/>
        <v>0</v>
      </c>
      <c r="AG21" s="139"/>
      <c r="AH21" s="139"/>
      <c r="AI21" s="161">
        <f t="shared" si="11"/>
        <v>0</v>
      </c>
      <c r="AJ21" s="164">
        <f t="shared" si="12"/>
        <v>755501.3600000001</v>
      </c>
      <c r="AK21" s="170">
        <f t="shared" si="13"/>
        <v>766163.65999999992</v>
      </c>
      <c r="AL21" s="165">
        <f t="shared" si="14"/>
        <v>10662.299999999814</v>
      </c>
      <c r="AM21" s="198">
        <f>'[4]410008'!$W$15</f>
        <v>42702.948755825171</v>
      </c>
      <c r="AN21" s="198">
        <f>'[1]410008'!$W$15</f>
        <v>42702.948755825171</v>
      </c>
      <c r="AO21" s="199">
        <f t="shared" si="15"/>
        <v>0</v>
      </c>
      <c r="AP21" s="198">
        <f t="shared" si="16"/>
        <v>712798.41124417493</v>
      </c>
      <c r="AQ21" s="198">
        <f t="shared" si="17"/>
        <v>723460.71124417474</v>
      </c>
      <c r="AR21" s="199">
        <f t="shared" si="18"/>
        <v>10662.299999999814</v>
      </c>
      <c r="AS21" s="200"/>
    </row>
    <row r="22" spans="1:45" x14ac:dyDescent="0.25">
      <c r="A22" s="9">
        <f>'Скорая медицинская помощь'!A22</f>
        <v>9</v>
      </c>
      <c r="B22" s="136" t="str">
        <f>'Скорая медицинская помощь'!C22</f>
        <v>ГБУЗ КК "П-К ГОРОДСКАЯ БОЛЬНИЦА № 2"</v>
      </c>
      <c r="C22" s="158">
        <f>'Скорая медицинская помощь'!E22</f>
        <v>0</v>
      </c>
      <c r="D22" s="139">
        <f>'Скорая медицинская помощь'!I22</f>
        <v>0</v>
      </c>
      <c r="E22" s="175">
        <f t="shared" si="1"/>
        <v>0</v>
      </c>
      <c r="F22" s="158">
        <f>Поликлиника!E22</f>
        <v>205598.88999999998</v>
      </c>
      <c r="G22" s="139">
        <f>Поликлиника!K22</f>
        <v>205598.88999999998</v>
      </c>
      <c r="H22" s="159">
        <f t="shared" si="2"/>
        <v>0</v>
      </c>
      <c r="I22" s="160">
        <f>Поликлиника!AR22</f>
        <v>60586.239999999998</v>
      </c>
      <c r="J22" s="160">
        <f>Поликлиника!AV22</f>
        <v>69153.240000000005</v>
      </c>
      <c r="K22" s="159">
        <f t="shared" si="3"/>
        <v>8567.0000000000073</v>
      </c>
      <c r="L22" s="139">
        <f>Поликлиника!AB22</f>
        <v>61353.02</v>
      </c>
      <c r="M22" s="139">
        <f>Поликлиника!AF22</f>
        <v>61353.02</v>
      </c>
      <c r="N22" s="159">
        <f t="shared" si="4"/>
        <v>0</v>
      </c>
      <c r="O22" s="145">
        <f>Поликлиника!BH22</f>
        <v>10102.579999999998</v>
      </c>
      <c r="P22" s="145">
        <f>Поликлиника!BL22</f>
        <v>10102.579999999998</v>
      </c>
      <c r="Q22" s="142">
        <f t="shared" si="5"/>
        <v>0</v>
      </c>
      <c r="R22" s="139">
        <f>Поликлиника!BX22</f>
        <v>98603.550000000032</v>
      </c>
      <c r="S22" s="139">
        <f>Поликлиника!CB22</f>
        <v>98603.550000000032</v>
      </c>
      <c r="T22" s="159">
        <f t="shared" si="6"/>
        <v>0</v>
      </c>
      <c r="U22" s="160">
        <f>Поликлиника!CO22</f>
        <v>21713.920000000002</v>
      </c>
      <c r="V22" s="160">
        <f>Поликлиника!CS22</f>
        <v>21713.920000000002</v>
      </c>
      <c r="W22" s="161">
        <f t="shared" si="7"/>
        <v>0</v>
      </c>
      <c r="X22" s="162">
        <f>'Круглосуточный стационар'!D22</f>
        <v>949656.5</v>
      </c>
      <c r="Y22" s="163">
        <f>'Круглосуточный стационар'!J22</f>
        <v>949656.5</v>
      </c>
      <c r="Z22" s="159">
        <f t="shared" si="8"/>
        <v>0</v>
      </c>
      <c r="AA22" s="163">
        <f>'Круглосуточный стационар'!X22</f>
        <v>3240.09</v>
      </c>
      <c r="AB22" s="163">
        <f>'Круглосуточный стационар'!AB22</f>
        <v>3240.09</v>
      </c>
      <c r="AC22" s="161">
        <f t="shared" si="9"/>
        <v>0</v>
      </c>
      <c r="AD22" s="158">
        <f>'Дневной стационар'!D22</f>
        <v>17674.04</v>
      </c>
      <c r="AE22" s="139">
        <f>'Дневной стационар'!L22</f>
        <v>17674.04</v>
      </c>
      <c r="AF22" s="159">
        <f t="shared" si="10"/>
        <v>0</v>
      </c>
      <c r="AG22" s="139"/>
      <c r="AH22" s="139"/>
      <c r="AI22" s="161">
        <f t="shared" si="11"/>
        <v>0</v>
      </c>
      <c r="AJ22" s="164">
        <f t="shared" si="12"/>
        <v>1425288.7400000002</v>
      </c>
      <c r="AK22" s="170">
        <f t="shared" si="13"/>
        <v>1433855.7400000002</v>
      </c>
      <c r="AL22" s="165">
        <f t="shared" si="14"/>
        <v>8567</v>
      </c>
      <c r="AM22" s="198">
        <f>'[4]410009'!$W$15</f>
        <v>103017.77304422944</v>
      </c>
      <c r="AN22" s="198">
        <f>'[1]410009'!$W$15</f>
        <v>100701.27304422944</v>
      </c>
      <c r="AO22" s="199">
        <f>AN22-AM22</f>
        <v>-2316.5</v>
      </c>
      <c r="AP22" s="198">
        <f t="shared" si="16"/>
        <v>1322270.9669557707</v>
      </c>
      <c r="AQ22" s="198">
        <f t="shared" si="17"/>
        <v>1333154.4669557707</v>
      </c>
      <c r="AR22" s="199">
        <f>AQ22-AP22</f>
        <v>10883.5</v>
      </c>
      <c r="AS22" s="200"/>
    </row>
    <row r="23" spans="1:45" x14ac:dyDescent="0.25">
      <c r="A23" s="9">
        <f>'Скорая медицинская помощь'!A23</f>
        <v>10</v>
      </c>
      <c r="B23" s="136" t="str">
        <f>'Скорая медицинская помощь'!C23</f>
        <v>ГБУЗ КК "П-К ГОРОДСКАЯ ГЕРИАТРИЧЕСКАЯ БОЛЬНИЦА"</v>
      </c>
      <c r="C23" s="158">
        <f>'Скорая медицинская помощь'!E23</f>
        <v>0</v>
      </c>
      <c r="D23" s="139">
        <f>'Скорая медицинская помощь'!I23</f>
        <v>0</v>
      </c>
      <c r="E23" s="175">
        <f t="shared" si="1"/>
        <v>0</v>
      </c>
      <c r="F23" s="158">
        <f>Поликлиника!E23</f>
        <v>0</v>
      </c>
      <c r="G23" s="139">
        <f>Поликлиника!K23</f>
        <v>0</v>
      </c>
      <c r="H23" s="159">
        <f t="shared" si="2"/>
        <v>0</v>
      </c>
      <c r="I23" s="160">
        <f>Поликлиника!AR23</f>
        <v>0</v>
      </c>
      <c r="J23" s="160">
        <f>Поликлиника!AV23</f>
        <v>0</v>
      </c>
      <c r="K23" s="159">
        <f t="shared" si="3"/>
        <v>0</v>
      </c>
      <c r="L23" s="139">
        <f>Поликлиника!AB23</f>
        <v>0</v>
      </c>
      <c r="M23" s="139">
        <f>Поликлиника!AF23</f>
        <v>0</v>
      </c>
      <c r="N23" s="159">
        <f t="shared" si="4"/>
        <v>0</v>
      </c>
      <c r="O23" s="145">
        <f>Поликлиника!BH23</f>
        <v>0</v>
      </c>
      <c r="P23" s="145">
        <f>Поликлиника!BL23</f>
        <v>0</v>
      </c>
      <c r="Q23" s="142">
        <f t="shared" si="5"/>
        <v>0</v>
      </c>
      <c r="R23" s="139">
        <f>Поликлиника!BX23</f>
        <v>0</v>
      </c>
      <c r="S23" s="139">
        <f>Поликлиника!CB23</f>
        <v>0</v>
      </c>
      <c r="T23" s="159">
        <f t="shared" si="6"/>
        <v>0</v>
      </c>
      <c r="U23" s="160">
        <f>Поликлиника!CO23</f>
        <v>0</v>
      </c>
      <c r="V23" s="160">
        <f>Поликлиника!CS23</f>
        <v>0</v>
      </c>
      <c r="W23" s="161">
        <f t="shared" si="7"/>
        <v>0</v>
      </c>
      <c r="X23" s="162">
        <f>'Круглосуточный стационар'!D23</f>
        <v>149234.18</v>
      </c>
      <c r="Y23" s="163">
        <f>'Круглосуточный стационар'!J23</f>
        <v>149234.18</v>
      </c>
      <c r="Z23" s="159">
        <f t="shared" si="8"/>
        <v>0</v>
      </c>
      <c r="AA23" s="163">
        <f>'Круглосуточный стационар'!X23</f>
        <v>0</v>
      </c>
      <c r="AB23" s="163">
        <f>'Круглосуточный стационар'!AB23</f>
        <v>0</v>
      </c>
      <c r="AC23" s="161">
        <f t="shared" si="9"/>
        <v>0</v>
      </c>
      <c r="AD23" s="158">
        <f>'Дневной стационар'!D23</f>
        <v>0</v>
      </c>
      <c r="AE23" s="139">
        <f>'Дневной стационар'!L23</f>
        <v>0</v>
      </c>
      <c r="AF23" s="159">
        <f t="shared" si="10"/>
        <v>0</v>
      </c>
      <c r="AG23" s="139"/>
      <c r="AH23" s="139"/>
      <c r="AI23" s="161">
        <f t="shared" si="11"/>
        <v>0</v>
      </c>
      <c r="AJ23" s="164">
        <f t="shared" si="12"/>
        <v>149234.18</v>
      </c>
      <c r="AK23" s="170">
        <f t="shared" si="13"/>
        <v>149234.18</v>
      </c>
      <c r="AL23" s="165">
        <f t="shared" si="14"/>
        <v>0</v>
      </c>
      <c r="AM23" s="198">
        <f>'[4]410010'!$W$15</f>
        <v>4014.5562745510892</v>
      </c>
      <c r="AN23" s="198">
        <f>'[1]410010'!$W$15</f>
        <v>4014.5562745510892</v>
      </c>
      <c r="AO23" s="199">
        <f t="shared" si="15"/>
        <v>0</v>
      </c>
      <c r="AP23" s="198">
        <f t="shared" si="16"/>
        <v>145219.62372544891</v>
      </c>
      <c r="AQ23" s="198">
        <f t="shared" si="17"/>
        <v>145219.62372544891</v>
      </c>
      <c r="AR23" s="199">
        <f t="shared" si="18"/>
        <v>0</v>
      </c>
      <c r="AS23" s="200"/>
    </row>
    <row r="24" spans="1:45" x14ac:dyDescent="0.25">
      <c r="A24" s="9">
        <f>'Скорая медицинская помощь'!A24</f>
        <v>11</v>
      </c>
      <c r="B24" s="136" t="str">
        <f>'Скорая медицинская помощь'!C24</f>
        <v>ГБУЗ КК "П-К ГОРОДСКАЯ ПОЛИКЛИНИКА № 1"</v>
      </c>
      <c r="C24" s="158">
        <f>'Скорая медицинская помощь'!E24</f>
        <v>0</v>
      </c>
      <c r="D24" s="139">
        <f>'Скорая медицинская помощь'!I24</f>
        <v>0</v>
      </c>
      <c r="E24" s="175">
        <f t="shared" si="1"/>
        <v>0</v>
      </c>
      <c r="F24" s="158">
        <f>Поликлиника!E24</f>
        <v>293087.86</v>
      </c>
      <c r="G24" s="139">
        <f>Поликлиника!K24</f>
        <v>293087.86</v>
      </c>
      <c r="H24" s="159">
        <f t="shared" si="2"/>
        <v>0</v>
      </c>
      <c r="I24" s="160">
        <f>Поликлиника!AR24</f>
        <v>116887.59</v>
      </c>
      <c r="J24" s="160">
        <f>Поликлиника!AV24</f>
        <v>95732.14</v>
      </c>
      <c r="K24" s="159">
        <f t="shared" si="3"/>
        <v>-21155.449999999997</v>
      </c>
      <c r="L24" s="139">
        <f>Поликлиника!AB24</f>
        <v>69342.27</v>
      </c>
      <c r="M24" s="139">
        <f>Поликлиника!AF24</f>
        <v>69342.27</v>
      </c>
      <c r="N24" s="159">
        <f t="shared" si="4"/>
        <v>0</v>
      </c>
      <c r="O24" s="145">
        <f>Поликлиника!BH24</f>
        <v>88293.659999999989</v>
      </c>
      <c r="P24" s="145">
        <f>Поликлиника!BL24</f>
        <v>88293.659999999989</v>
      </c>
      <c r="Q24" s="142">
        <f t="shared" si="5"/>
        <v>0</v>
      </c>
      <c r="R24" s="139">
        <f>Поликлиника!BX24</f>
        <v>94548.53</v>
      </c>
      <c r="S24" s="139">
        <f>Поликлиника!CB24</f>
        <v>94548.53</v>
      </c>
      <c r="T24" s="159">
        <f t="shared" si="6"/>
        <v>0</v>
      </c>
      <c r="U24" s="160">
        <f>Поликлиника!CO24</f>
        <v>3808.91</v>
      </c>
      <c r="V24" s="160">
        <f>Поликлиника!CS24</f>
        <v>3808.91</v>
      </c>
      <c r="W24" s="161">
        <f t="shared" si="7"/>
        <v>0</v>
      </c>
      <c r="X24" s="162">
        <f>'Круглосуточный стационар'!D24</f>
        <v>0</v>
      </c>
      <c r="Y24" s="163">
        <f>'Круглосуточный стационар'!J24</f>
        <v>0</v>
      </c>
      <c r="Z24" s="159">
        <f t="shared" si="8"/>
        <v>0</v>
      </c>
      <c r="AA24" s="163">
        <f>'Круглосуточный стационар'!X24</f>
        <v>0</v>
      </c>
      <c r="AB24" s="163">
        <f>'Круглосуточный стационар'!AB24</f>
        <v>0</v>
      </c>
      <c r="AC24" s="161">
        <f t="shared" si="9"/>
        <v>0</v>
      </c>
      <c r="AD24" s="158">
        <f>'Дневной стационар'!D24</f>
        <v>52622.770000000004</v>
      </c>
      <c r="AE24" s="139">
        <f>'Дневной стационар'!L24</f>
        <v>52622.770000000004</v>
      </c>
      <c r="AF24" s="159">
        <f t="shared" si="10"/>
        <v>0</v>
      </c>
      <c r="AG24" s="139"/>
      <c r="AH24" s="139"/>
      <c r="AI24" s="161">
        <f t="shared" si="11"/>
        <v>0</v>
      </c>
      <c r="AJ24" s="164">
        <f t="shared" si="12"/>
        <v>718591.59</v>
      </c>
      <c r="AK24" s="170">
        <f t="shared" si="13"/>
        <v>697436.14</v>
      </c>
      <c r="AL24" s="165">
        <f t="shared" si="14"/>
        <v>-21155.449999999953</v>
      </c>
      <c r="AM24" s="198">
        <f>'[4]410011'!$W$15</f>
        <v>44228.623680567995</v>
      </c>
      <c r="AN24" s="198">
        <f>'[1]410011'!$W$15</f>
        <v>44228.623680567995</v>
      </c>
      <c r="AO24" s="199">
        <f t="shared" si="15"/>
        <v>0</v>
      </c>
      <c r="AP24" s="198">
        <f t="shared" si="16"/>
        <v>674362.96631943202</v>
      </c>
      <c r="AQ24" s="198">
        <f t="shared" si="17"/>
        <v>653207.51631943206</v>
      </c>
      <c r="AR24" s="199">
        <f t="shared" si="18"/>
        <v>-21155.449999999953</v>
      </c>
      <c r="AS24" s="200"/>
    </row>
    <row r="25" spans="1:45" x14ac:dyDescent="0.25">
      <c r="A25" s="9">
        <f>'Скорая медицинская помощь'!A25</f>
        <v>12</v>
      </c>
      <c r="B25" s="136" t="str">
        <f>'Скорая медицинская помощь'!C25</f>
        <v>ГБУЗ КК П-К ГП №3</v>
      </c>
      <c r="C25" s="158">
        <f>'Скорая медицинская помощь'!E25</f>
        <v>0</v>
      </c>
      <c r="D25" s="139">
        <f>'Скорая медицинская помощь'!I25</f>
        <v>0</v>
      </c>
      <c r="E25" s="175">
        <f t="shared" si="1"/>
        <v>0</v>
      </c>
      <c r="F25" s="158">
        <f>Поликлиника!E25</f>
        <v>358739.52</v>
      </c>
      <c r="G25" s="139">
        <f>Поликлиника!K25</f>
        <v>358739.52</v>
      </c>
      <c r="H25" s="159">
        <f t="shared" si="2"/>
        <v>0</v>
      </c>
      <c r="I25" s="160">
        <f>Поликлиника!AR25</f>
        <v>119032.65</v>
      </c>
      <c r="J25" s="160">
        <f>Поликлиника!AV25</f>
        <v>97189.97</v>
      </c>
      <c r="K25" s="159">
        <f t="shared" si="3"/>
        <v>-21842.679999999993</v>
      </c>
      <c r="L25" s="139">
        <f>Поликлиника!AB25</f>
        <v>89735.569999999992</v>
      </c>
      <c r="M25" s="139">
        <f>Поликлиника!AF25</f>
        <v>89735.569999999992</v>
      </c>
      <c r="N25" s="159">
        <f t="shared" si="4"/>
        <v>0</v>
      </c>
      <c r="O25" s="145">
        <f>Поликлиника!BH25</f>
        <v>44967.49</v>
      </c>
      <c r="P25" s="145">
        <f>Поликлиника!BL25</f>
        <v>44967.49</v>
      </c>
      <c r="Q25" s="142">
        <f t="shared" si="5"/>
        <v>0</v>
      </c>
      <c r="R25" s="139">
        <f>Поликлиника!BX25</f>
        <v>102149.86000000002</v>
      </c>
      <c r="S25" s="139">
        <f>Поликлиника!CB25</f>
        <v>102149.86000000002</v>
      </c>
      <c r="T25" s="159">
        <f t="shared" si="6"/>
        <v>0</v>
      </c>
      <c r="U25" s="160">
        <f>Поликлиника!CO25</f>
        <v>4642.6499999999996</v>
      </c>
      <c r="V25" s="160">
        <f>Поликлиника!CS25</f>
        <v>4642.6499999999996</v>
      </c>
      <c r="W25" s="161">
        <f t="shared" si="7"/>
        <v>0</v>
      </c>
      <c r="X25" s="162">
        <f>'Круглосуточный стационар'!D25</f>
        <v>0</v>
      </c>
      <c r="Y25" s="163">
        <f>'Круглосуточный стационар'!J25</f>
        <v>0</v>
      </c>
      <c r="Z25" s="159">
        <f t="shared" si="8"/>
        <v>0</v>
      </c>
      <c r="AA25" s="163">
        <f>'Круглосуточный стационар'!X25</f>
        <v>0</v>
      </c>
      <c r="AB25" s="163">
        <f>'Круглосуточный стационар'!AB25</f>
        <v>0</v>
      </c>
      <c r="AC25" s="161">
        <f t="shared" si="9"/>
        <v>0</v>
      </c>
      <c r="AD25" s="158">
        <f>'Дневной стационар'!D25</f>
        <v>73364.569999999992</v>
      </c>
      <c r="AE25" s="139">
        <f>'Дневной стационар'!L25</f>
        <v>73364.569999999992</v>
      </c>
      <c r="AF25" s="159">
        <f t="shared" si="10"/>
        <v>0</v>
      </c>
      <c r="AG25" s="139"/>
      <c r="AH25" s="139"/>
      <c r="AI25" s="161">
        <f t="shared" si="11"/>
        <v>0</v>
      </c>
      <c r="AJ25" s="164">
        <f t="shared" si="12"/>
        <v>792632.30999999994</v>
      </c>
      <c r="AK25" s="170">
        <f t="shared" si="13"/>
        <v>770789.62999999989</v>
      </c>
      <c r="AL25" s="165">
        <f t="shared" si="14"/>
        <v>-21842.680000000051</v>
      </c>
      <c r="AM25" s="198">
        <f>'[4]410012'!$W$15</f>
        <v>32992.971977379399</v>
      </c>
      <c r="AN25" s="198">
        <f>'[1]410012'!$W$15</f>
        <v>56209.829812656244</v>
      </c>
      <c r="AO25" s="199">
        <f>AN25-AM25</f>
        <v>23216.857835276845</v>
      </c>
      <c r="AP25" s="198">
        <f t="shared" si="16"/>
        <v>759639.33802262053</v>
      </c>
      <c r="AQ25" s="198">
        <f t="shared" si="17"/>
        <v>714579.80018734362</v>
      </c>
      <c r="AR25" s="199">
        <f t="shared" si="18"/>
        <v>-45059.537835276918</v>
      </c>
      <c r="AS25" s="200"/>
    </row>
    <row r="26" spans="1:45" x14ac:dyDescent="0.25">
      <c r="A26" s="9">
        <f>'Скорая медицинская помощь'!A26</f>
        <v>13</v>
      </c>
      <c r="B26" s="136" t="str">
        <f>'Скорая медицинская помощь'!C26</f>
        <v>ГБУЗ ККРД</v>
      </c>
      <c r="C26" s="158">
        <f>'Скорая медицинская помощь'!E26</f>
        <v>0</v>
      </c>
      <c r="D26" s="139">
        <f>'Скорая медицинская помощь'!I26</f>
        <v>0</v>
      </c>
      <c r="E26" s="175">
        <f t="shared" si="1"/>
        <v>0</v>
      </c>
      <c r="F26" s="158">
        <f>Поликлиника!E26</f>
        <v>0</v>
      </c>
      <c r="G26" s="139">
        <f>Поликлиника!K26</f>
        <v>0</v>
      </c>
      <c r="H26" s="159">
        <f t="shared" si="2"/>
        <v>0</v>
      </c>
      <c r="I26" s="160">
        <f>Поликлиника!AR26</f>
        <v>0</v>
      </c>
      <c r="J26" s="160">
        <f>Поликлиника!AV26</f>
        <v>0</v>
      </c>
      <c r="K26" s="159">
        <f t="shared" si="3"/>
        <v>0</v>
      </c>
      <c r="L26" s="139">
        <f>Поликлиника!AB26</f>
        <v>22692.43</v>
      </c>
      <c r="M26" s="139">
        <f>Поликлиника!AF26</f>
        <v>22692.43</v>
      </c>
      <c r="N26" s="159">
        <f t="shared" si="4"/>
        <v>0</v>
      </c>
      <c r="O26" s="145">
        <f>Поликлиника!BH26</f>
        <v>1100.1500000000001</v>
      </c>
      <c r="P26" s="145">
        <f>Поликлиника!BL26</f>
        <v>1100.1500000000001</v>
      </c>
      <c r="Q26" s="142">
        <f t="shared" si="5"/>
        <v>0</v>
      </c>
      <c r="R26" s="139">
        <f>Поликлиника!BX26</f>
        <v>52332.83</v>
      </c>
      <c r="S26" s="139">
        <f>Поликлиника!CB26</f>
        <v>52332.83</v>
      </c>
      <c r="T26" s="159">
        <f t="shared" si="6"/>
        <v>0</v>
      </c>
      <c r="U26" s="160">
        <f>Поликлиника!CO26</f>
        <v>3750</v>
      </c>
      <c r="V26" s="160">
        <f>Поликлиника!CS26</f>
        <v>3750</v>
      </c>
      <c r="W26" s="161">
        <f t="shared" si="7"/>
        <v>0</v>
      </c>
      <c r="X26" s="162">
        <f>'Круглосуточный стационар'!D26</f>
        <v>662353.03</v>
      </c>
      <c r="Y26" s="163">
        <f>'Круглосуточный стационар'!J26</f>
        <v>662353.03</v>
      </c>
      <c r="Z26" s="159">
        <f t="shared" si="8"/>
        <v>0</v>
      </c>
      <c r="AA26" s="163">
        <f>'Круглосуточный стационар'!X26</f>
        <v>0</v>
      </c>
      <c r="AB26" s="163">
        <f>'Круглосуточный стационар'!AB26</f>
        <v>0</v>
      </c>
      <c r="AC26" s="161">
        <f t="shared" si="9"/>
        <v>0</v>
      </c>
      <c r="AD26" s="158">
        <f>'Дневной стационар'!D26</f>
        <v>44923.770000000004</v>
      </c>
      <c r="AE26" s="139">
        <f>'Дневной стационар'!L26</f>
        <v>44923.770000000004</v>
      </c>
      <c r="AF26" s="159">
        <f t="shared" si="10"/>
        <v>0</v>
      </c>
      <c r="AG26" s="139"/>
      <c r="AH26" s="139"/>
      <c r="AI26" s="161">
        <f t="shared" si="11"/>
        <v>0</v>
      </c>
      <c r="AJ26" s="164">
        <f t="shared" si="12"/>
        <v>787152.21000000008</v>
      </c>
      <c r="AK26" s="170">
        <f t="shared" si="13"/>
        <v>787152.21000000008</v>
      </c>
      <c r="AL26" s="165">
        <f t="shared" si="14"/>
        <v>0</v>
      </c>
      <c r="AM26" s="198">
        <f>'[4]410013'!$W$15</f>
        <v>32789.237970953021</v>
      </c>
      <c r="AN26" s="198">
        <f>'[1]410013'!$W$15</f>
        <v>44748.122970953023</v>
      </c>
      <c r="AO26" s="199">
        <f t="shared" si="15"/>
        <v>11958.885000000002</v>
      </c>
      <c r="AP26" s="198">
        <f t="shared" si="16"/>
        <v>754362.97202904709</v>
      </c>
      <c r="AQ26" s="198">
        <f t="shared" si="17"/>
        <v>742404.08702904708</v>
      </c>
      <c r="AR26" s="199">
        <f t="shared" si="18"/>
        <v>-11958.885000000009</v>
      </c>
      <c r="AS26" s="200"/>
    </row>
    <row r="27" spans="1:45" x14ac:dyDescent="0.25">
      <c r="A27" s="9">
        <f>'Скорая медицинская помощь'!A27</f>
        <v>14</v>
      </c>
      <c r="B27" s="136" t="str">
        <f>'Скорая медицинская помощь'!C27</f>
        <v>ГБУЗ КК П-КГСП</v>
      </c>
      <c r="C27" s="158">
        <f>'Скорая медицинская помощь'!E27</f>
        <v>0</v>
      </c>
      <c r="D27" s="139">
        <f>'Скорая медицинская помощь'!I27</f>
        <v>0</v>
      </c>
      <c r="E27" s="175">
        <f t="shared" si="1"/>
        <v>0</v>
      </c>
      <c r="F27" s="158">
        <f>Поликлиника!E27</f>
        <v>0</v>
      </c>
      <c r="G27" s="139">
        <f>Поликлиника!K27</f>
        <v>0</v>
      </c>
      <c r="H27" s="159">
        <f t="shared" si="2"/>
        <v>0</v>
      </c>
      <c r="I27" s="160">
        <f>Поликлиника!AR27</f>
        <v>0</v>
      </c>
      <c r="J27" s="160">
        <f>Поликлиника!AV27</f>
        <v>0</v>
      </c>
      <c r="K27" s="159">
        <f t="shared" si="3"/>
        <v>0</v>
      </c>
      <c r="L27" s="139">
        <f>Поликлиника!AB27</f>
        <v>338.34</v>
      </c>
      <c r="M27" s="139">
        <f>Поликлиника!AF27</f>
        <v>338.34</v>
      </c>
      <c r="N27" s="159">
        <f t="shared" si="4"/>
        <v>0</v>
      </c>
      <c r="O27" s="145">
        <f>Поликлиника!BH27</f>
        <v>16570.599999999999</v>
      </c>
      <c r="P27" s="145">
        <f>Поликлиника!BL27</f>
        <v>16570.599999999999</v>
      </c>
      <c r="Q27" s="142">
        <f t="shared" si="5"/>
        <v>0</v>
      </c>
      <c r="R27" s="139">
        <f>Поликлиника!BX27</f>
        <v>121680</v>
      </c>
      <c r="S27" s="139">
        <f>Поликлиника!CB27</f>
        <v>121680</v>
      </c>
      <c r="T27" s="159">
        <f t="shared" si="6"/>
        <v>0</v>
      </c>
      <c r="U27" s="160">
        <f>Поликлиника!CO27</f>
        <v>0</v>
      </c>
      <c r="V27" s="160">
        <f>Поликлиника!CS27</f>
        <v>0</v>
      </c>
      <c r="W27" s="161">
        <f t="shared" si="7"/>
        <v>0</v>
      </c>
      <c r="X27" s="162">
        <f>'Круглосуточный стационар'!D27</f>
        <v>0</v>
      </c>
      <c r="Y27" s="163">
        <f>'Круглосуточный стационар'!J27</f>
        <v>0</v>
      </c>
      <c r="Z27" s="159">
        <f t="shared" si="8"/>
        <v>0</v>
      </c>
      <c r="AA27" s="163">
        <f>'Круглосуточный стационар'!X27</f>
        <v>0</v>
      </c>
      <c r="AB27" s="163">
        <f>'Круглосуточный стационар'!AB27</f>
        <v>0</v>
      </c>
      <c r="AC27" s="161">
        <f t="shared" si="9"/>
        <v>0</v>
      </c>
      <c r="AD27" s="158">
        <f>'Дневной стационар'!D27</f>
        <v>0</v>
      </c>
      <c r="AE27" s="139">
        <f>'Дневной стационар'!L27</f>
        <v>0</v>
      </c>
      <c r="AF27" s="159">
        <f t="shared" si="10"/>
        <v>0</v>
      </c>
      <c r="AG27" s="139"/>
      <c r="AH27" s="139"/>
      <c r="AI27" s="161">
        <f t="shared" si="11"/>
        <v>0</v>
      </c>
      <c r="AJ27" s="164">
        <f t="shared" si="12"/>
        <v>138588.94</v>
      </c>
      <c r="AK27" s="170">
        <f t="shared" si="13"/>
        <v>138588.94</v>
      </c>
      <c r="AL27" s="165">
        <f t="shared" si="14"/>
        <v>0</v>
      </c>
      <c r="AM27" s="198">
        <f>'[4]410014'!$W$15</f>
        <v>0</v>
      </c>
      <c r="AN27" s="198">
        <f>'[1]410014'!$W$15</f>
        <v>0</v>
      </c>
      <c r="AO27" s="199">
        <f t="shared" si="15"/>
        <v>0</v>
      </c>
      <c r="AP27" s="198">
        <f t="shared" si="16"/>
        <v>138588.94</v>
      </c>
      <c r="AQ27" s="198">
        <f t="shared" si="17"/>
        <v>138588.94</v>
      </c>
      <c r="AR27" s="199">
        <f t="shared" si="18"/>
        <v>0</v>
      </c>
      <c r="AS27" s="200"/>
    </row>
    <row r="28" spans="1:45" x14ac:dyDescent="0.25">
      <c r="A28" s="9">
        <f>'Скорая медицинская помощь'!A28</f>
        <v>15</v>
      </c>
      <c r="B28" s="136" t="str">
        <f>'Скорая медицинская помощь'!C28</f>
        <v>ГБУЗ КК П-К ГДП №1</v>
      </c>
      <c r="C28" s="158">
        <f>'Скорая медицинская помощь'!E28</f>
        <v>0</v>
      </c>
      <c r="D28" s="139">
        <f>'Скорая медицинская помощь'!I28</f>
        <v>0</v>
      </c>
      <c r="E28" s="175">
        <f t="shared" si="1"/>
        <v>0</v>
      </c>
      <c r="F28" s="158">
        <f>Поликлиника!E28</f>
        <v>258125.55000000002</v>
      </c>
      <c r="G28" s="139">
        <f>Поликлиника!K28</f>
        <v>258125.55000000002</v>
      </c>
      <c r="H28" s="159">
        <f t="shared" si="2"/>
        <v>0</v>
      </c>
      <c r="I28" s="160">
        <f>Поликлиника!AR28</f>
        <v>722.37</v>
      </c>
      <c r="J28" s="160">
        <f>Поликлиника!AV28</f>
        <v>722.37</v>
      </c>
      <c r="K28" s="159">
        <f t="shared" si="3"/>
        <v>0</v>
      </c>
      <c r="L28" s="139">
        <f>Поликлиника!AB28</f>
        <v>149084.06999999995</v>
      </c>
      <c r="M28" s="139">
        <f>Поликлиника!AF28</f>
        <v>149084.06999999995</v>
      </c>
      <c r="N28" s="159">
        <f t="shared" si="4"/>
        <v>0</v>
      </c>
      <c r="O28" s="145">
        <f>Поликлиника!BH28</f>
        <v>150691.76999999999</v>
      </c>
      <c r="P28" s="145">
        <f>Поликлиника!BL28</f>
        <v>150691.76999999999</v>
      </c>
      <c r="Q28" s="142">
        <f t="shared" si="5"/>
        <v>0</v>
      </c>
      <c r="R28" s="139">
        <f>Поликлиника!BX28</f>
        <v>341139.6</v>
      </c>
      <c r="S28" s="139">
        <f>Поликлиника!CB28</f>
        <v>341139.6</v>
      </c>
      <c r="T28" s="159">
        <f t="shared" si="6"/>
        <v>0</v>
      </c>
      <c r="U28" s="160">
        <f>Поликлиника!CO28</f>
        <v>3691</v>
      </c>
      <c r="V28" s="160">
        <f>Поликлиника!CS28</f>
        <v>3691</v>
      </c>
      <c r="W28" s="161">
        <f t="shared" si="7"/>
        <v>0</v>
      </c>
      <c r="X28" s="162">
        <f>'Круглосуточный стационар'!D28</f>
        <v>0</v>
      </c>
      <c r="Y28" s="163">
        <f>'Круглосуточный стационар'!J28</f>
        <v>0</v>
      </c>
      <c r="Z28" s="159">
        <f t="shared" si="8"/>
        <v>0</v>
      </c>
      <c r="AA28" s="163">
        <f>'Круглосуточный стационар'!X28</f>
        <v>0</v>
      </c>
      <c r="AB28" s="163">
        <f>'Круглосуточный стационар'!AB28</f>
        <v>0</v>
      </c>
      <c r="AC28" s="161">
        <f t="shared" si="9"/>
        <v>0</v>
      </c>
      <c r="AD28" s="158">
        <f>'Дневной стационар'!D28</f>
        <v>33797.71</v>
      </c>
      <c r="AE28" s="139">
        <f>'Дневной стационар'!L28</f>
        <v>33797.71</v>
      </c>
      <c r="AF28" s="159">
        <f t="shared" si="10"/>
        <v>0</v>
      </c>
      <c r="AG28" s="139"/>
      <c r="AH28" s="139"/>
      <c r="AI28" s="161">
        <f t="shared" si="11"/>
        <v>0</v>
      </c>
      <c r="AJ28" s="164">
        <f t="shared" si="12"/>
        <v>937252.07</v>
      </c>
      <c r="AK28" s="170">
        <f t="shared" si="13"/>
        <v>937252.07</v>
      </c>
      <c r="AL28" s="165">
        <f t="shared" si="14"/>
        <v>0</v>
      </c>
      <c r="AM28" s="198">
        <f>'[4]410015'!$W$15</f>
        <v>88672.972123105093</v>
      </c>
      <c r="AN28" s="198">
        <f>'[1]410015'!$W$15</f>
        <v>88672.972123105093</v>
      </c>
      <c r="AO28" s="199">
        <f t="shared" si="15"/>
        <v>0</v>
      </c>
      <c r="AP28" s="198">
        <f t="shared" si="16"/>
        <v>848579.09787689487</v>
      </c>
      <c r="AQ28" s="198">
        <f t="shared" si="17"/>
        <v>848579.09787689487</v>
      </c>
      <c r="AR28" s="199">
        <f t="shared" si="18"/>
        <v>0</v>
      </c>
      <c r="AS28" s="200"/>
    </row>
    <row r="29" spans="1:45" x14ac:dyDescent="0.25">
      <c r="A29" s="9">
        <f>'Скорая медицинская помощь'!A29</f>
        <v>16</v>
      </c>
      <c r="B29" s="136" t="str">
        <f>'Скорая медицинская помощь'!C29</f>
        <v>ГБУЗ КК П-К ГДП № 2</v>
      </c>
      <c r="C29" s="158">
        <f>'Скорая медицинская помощь'!E29</f>
        <v>0</v>
      </c>
      <c r="D29" s="139">
        <f>'Скорая медицинская помощь'!I29</f>
        <v>0</v>
      </c>
      <c r="E29" s="175">
        <f t="shared" si="1"/>
        <v>0</v>
      </c>
      <c r="F29" s="158">
        <f>Поликлиника!E29</f>
        <v>54376.143499999998</v>
      </c>
      <c r="G29" s="139">
        <f>Поликлиника!K29</f>
        <v>54376.143499999998</v>
      </c>
      <c r="H29" s="159">
        <f t="shared" si="2"/>
        <v>0</v>
      </c>
      <c r="I29" s="160">
        <f>Поликлиника!AR29</f>
        <v>412.78</v>
      </c>
      <c r="J29" s="160">
        <f>Поликлиника!AV29</f>
        <v>412.78</v>
      </c>
      <c r="K29" s="159">
        <f t="shared" si="3"/>
        <v>0</v>
      </c>
      <c r="L29" s="139">
        <f>Поликлиника!AB29</f>
        <v>81595.699999999983</v>
      </c>
      <c r="M29" s="139">
        <f>Поликлиника!AF29</f>
        <v>81595.699999999983</v>
      </c>
      <c r="N29" s="159">
        <f t="shared" si="4"/>
        <v>0</v>
      </c>
      <c r="O29" s="145">
        <f>Поликлиника!BH29</f>
        <v>33223.120000000003</v>
      </c>
      <c r="P29" s="145">
        <f>Поликлиника!BL29</f>
        <v>33223.120000000003</v>
      </c>
      <c r="Q29" s="142">
        <f t="shared" si="5"/>
        <v>0</v>
      </c>
      <c r="R29" s="139">
        <f>Поликлиника!BX29</f>
        <v>116239.97</v>
      </c>
      <c r="S29" s="139">
        <f>Поликлиника!CB29</f>
        <v>123319.23999999999</v>
      </c>
      <c r="T29" s="159">
        <f t="shared" si="6"/>
        <v>7079.2699999999895</v>
      </c>
      <c r="U29" s="160">
        <f>Поликлиника!CO29</f>
        <v>3785.0200000000004</v>
      </c>
      <c r="V29" s="160">
        <f>Поликлиника!CS29</f>
        <v>3785.0200000000004</v>
      </c>
      <c r="W29" s="161">
        <f t="shared" si="7"/>
        <v>0</v>
      </c>
      <c r="X29" s="162">
        <f>'Круглосуточный стационар'!D29</f>
        <v>0</v>
      </c>
      <c r="Y29" s="163">
        <f>'Круглосуточный стационар'!J29</f>
        <v>0</v>
      </c>
      <c r="Z29" s="159">
        <f t="shared" si="8"/>
        <v>0</v>
      </c>
      <c r="AA29" s="163">
        <f>'Круглосуточный стационар'!X29</f>
        <v>0</v>
      </c>
      <c r="AB29" s="163">
        <f>'Круглосуточный стационар'!AB29</f>
        <v>0</v>
      </c>
      <c r="AC29" s="161">
        <f t="shared" si="9"/>
        <v>0</v>
      </c>
      <c r="AD29" s="158">
        <f>'Дневной стационар'!D29</f>
        <v>11651.249999999998</v>
      </c>
      <c r="AE29" s="139">
        <f>'Дневной стационар'!L29</f>
        <v>11651.249999999998</v>
      </c>
      <c r="AF29" s="159">
        <f t="shared" si="10"/>
        <v>0</v>
      </c>
      <c r="AG29" s="139"/>
      <c r="AH29" s="139"/>
      <c r="AI29" s="161">
        <f t="shared" si="11"/>
        <v>0</v>
      </c>
      <c r="AJ29" s="164">
        <f t="shared" si="12"/>
        <v>301283.98349999997</v>
      </c>
      <c r="AK29" s="170">
        <f t="shared" si="13"/>
        <v>308363.25349999999</v>
      </c>
      <c r="AL29" s="165">
        <f t="shared" si="14"/>
        <v>7079.2700000000186</v>
      </c>
      <c r="AM29" s="198">
        <f>'[4]410016'!$W$15</f>
        <v>13395.854784389054</v>
      </c>
      <c r="AN29" s="198">
        <f>'[1]410016'!$W$15</f>
        <v>14528.380784389054</v>
      </c>
      <c r="AO29" s="199">
        <f t="shared" si="15"/>
        <v>1132.5259999999998</v>
      </c>
      <c r="AP29" s="198">
        <f t="shared" si="16"/>
        <v>287888.12871561095</v>
      </c>
      <c r="AQ29" s="198">
        <f t="shared" si="17"/>
        <v>293834.87271561095</v>
      </c>
      <c r="AR29" s="199">
        <f t="shared" si="18"/>
        <v>5946.7440000000061</v>
      </c>
      <c r="AS29" s="200"/>
    </row>
    <row r="30" spans="1:45" x14ac:dyDescent="0.25">
      <c r="A30" s="9">
        <f>'Скорая медицинская помощь'!A30</f>
        <v>17</v>
      </c>
      <c r="B30" s="136" t="str">
        <f>'Скорая медицинская помощь'!C30</f>
        <v>ГБУЗ КК П-К ГДСП</v>
      </c>
      <c r="C30" s="158">
        <f>'Скорая медицинская помощь'!E30</f>
        <v>0</v>
      </c>
      <c r="D30" s="139">
        <f>'Скорая медицинская помощь'!I30</f>
        <v>0</v>
      </c>
      <c r="E30" s="175">
        <f t="shared" si="1"/>
        <v>0</v>
      </c>
      <c r="F30" s="158">
        <f>Поликлиника!E30</f>
        <v>0</v>
      </c>
      <c r="G30" s="139">
        <f>Поликлиника!K30</f>
        <v>0</v>
      </c>
      <c r="H30" s="159">
        <f t="shared" si="2"/>
        <v>0</v>
      </c>
      <c r="I30" s="160">
        <f>Поликлиника!AR30</f>
        <v>0</v>
      </c>
      <c r="J30" s="160">
        <f>Поликлиника!AV30</f>
        <v>0</v>
      </c>
      <c r="K30" s="159">
        <f t="shared" si="3"/>
        <v>0</v>
      </c>
      <c r="L30" s="139">
        <f>Поликлиника!AB30</f>
        <v>155.63999999999999</v>
      </c>
      <c r="M30" s="139">
        <f>Поликлиника!AF30</f>
        <v>155.63999999999999</v>
      </c>
      <c r="N30" s="159">
        <f t="shared" si="4"/>
        <v>0</v>
      </c>
      <c r="O30" s="145">
        <f>Поликлиника!BH30</f>
        <v>1332.23</v>
      </c>
      <c r="P30" s="145">
        <f>Поликлиника!BL30</f>
        <v>1332.23</v>
      </c>
      <c r="Q30" s="142">
        <f t="shared" si="5"/>
        <v>0</v>
      </c>
      <c r="R30" s="139">
        <f>Поликлиника!BX30</f>
        <v>162494.39999999999</v>
      </c>
      <c r="S30" s="139">
        <f>Поликлиника!CB30</f>
        <v>162494.39999999999</v>
      </c>
      <c r="T30" s="159">
        <f t="shared" si="6"/>
        <v>0</v>
      </c>
      <c r="U30" s="160">
        <f>Поликлиника!CO30</f>
        <v>0</v>
      </c>
      <c r="V30" s="160">
        <f>Поликлиника!CS30</f>
        <v>0</v>
      </c>
      <c r="W30" s="161">
        <f t="shared" si="7"/>
        <v>0</v>
      </c>
      <c r="X30" s="162">
        <f>'Круглосуточный стационар'!D30</f>
        <v>0</v>
      </c>
      <c r="Y30" s="163">
        <f>'Круглосуточный стационар'!J30</f>
        <v>0</v>
      </c>
      <c r="Z30" s="159">
        <f t="shared" si="8"/>
        <v>0</v>
      </c>
      <c r="AA30" s="163">
        <f>'Круглосуточный стационар'!X30</f>
        <v>0</v>
      </c>
      <c r="AB30" s="163">
        <f>'Круглосуточный стационар'!AB30</f>
        <v>0</v>
      </c>
      <c r="AC30" s="161">
        <f t="shared" si="9"/>
        <v>0</v>
      </c>
      <c r="AD30" s="158">
        <f>'Дневной стационар'!D30</f>
        <v>0</v>
      </c>
      <c r="AE30" s="139">
        <f>'Дневной стационар'!L30</f>
        <v>0</v>
      </c>
      <c r="AF30" s="159">
        <f t="shared" si="10"/>
        <v>0</v>
      </c>
      <c r="AG30" s="139"/>
      <c r="AH30" s="139"/>
      <c r="AI30" s="161">
        <f t="shared" si="11"/>
        <v>0</v>
      </c>
      <c r="AJ30" s="164">
        <f t="shared" si="12"/>
        <v>163982.27000000002</v>
      </c>
      <c r="AK30" s="170">
        <f t="shared" si="13"/>
        <v>163982.27000000002</v>
      </c>
      <c r="AL30" s="165">
        <f t="shared" si="14"/>
        <v>0</v>
      </c>
      <c r="AM30" s="198">
        <f>'[4]410017'!$W$15</f>
        <v>0</v>
      </c>
      <c r="AN30" s="198">
        <f>'[1]410017'!$W$15</f>
        <v>0</v>
      </c>
      <c r="AO30" s="199">
        <f t="shared" si="15"/>
        <v>0</v>
      </c>
      <c r="AP30" s="198">
        <f t="shared" si="16"/>
        <v>163982.27000000002</v>
      </c>
      <c r="AQ30" s="198">
        <f t="shared" si="17"/>
        <v>163982.27000000002</v>
      </c>
      <c r="AR30" s="199">
        <f t="shared" si="18"/>
        <v>0</v>
      </c>
      <c r="AS30" s="200"/>
    </row>
    <row r="31" spans="1:45" x14ac:dyDescent="0.25">
      <c r="A31" s="9">
        <f>'Скорая медицинская помощь'!A31</f>
        <v>18</v>
      </c>
      <c r="B31" s="136" t="str">
        <f>'Скорая медицинская помощь'!C31</f>
        <v>ГБУЗ КК ЕРБ</v>
      </c>
      <c r="C31" s="158">
        <f>'Скорая медицинская помощь'!E31</f>
        <v>0</v>
      </c>
      <c r="D31" s="139">
        <f>'Скорая медицинская помощь'!I31</f>
        <v>0</v>
      </c>
      <c r="E31" s="175">
        <f t="shared" si="1"/>
        <v>0</v>
      </c>
      <c r="F31" s="158">
        <f>Поликлиника!E31</f>
        <v>497436.31</v>
      </c>
      <c r="G31" s="139">
        <f>Поликлиника!K31</f>
        <v>497436.31</v>
      </c>
      <c r="H31" s="159">
        <f t="shared" si="2"/>
        <v>0</v>
      </c>
      <c r="I31" s="160">
        <f>Поликлиника!AR31</f>
        <v>83270.350000000006</v>
      </c>
      <c r="J31" s="160">
        <f>Поликлиника!AV31</f>
        <v>88563.79</v>
      </c>
      <c r="K31" s="159">
        <f t="shared" si="3"/>
        <v>5293.4399999999878</v>
      </c>
      <c r="L31" s="139">
        <f>Поликлиника!AB31</f>
        <v>259449.94000000006</v>
      </c>
      <c r="M31" s="139">
        <f>Поликлиника!AF31</f>
        <v>259449.94000000006</v>
      </c>
      <c r="N31" s="159">
        <f t="shared" si="4"/>
        <v>0</v>
      </c>
      <c r="O31" s="145">
        <f>Поликлиника!BH31</f>
        <v>40297.800000000003</v>
      </c>
      <c r="P31" s="145">
        <f>Поликлиника!BL31</f>
        <v>40297.800000000003</v>
      </c>
      <c r="Q31" s="142">
        <f t="shared" si="5"/>
        <v>0</v>
      </c>
      <c r="R31" s="139">
        <f>Поликлиника!BX31</f>
        <v>410903.12</v>
      </c>
      <c r="S31" s="139">
        <f>Поликлиника!CB31</f>
        <v>410903.12</v>
      </c>
      <c r="T31" s="159">
        <f t="shared" si="6"/>
        <v>0</v>
      </c>
      <c r="U31" s="160">
        <f>Поликлиника!CO31</f>
        <v>18779.071974210528</v>
      </c>
      <c r="V31" s="160">
        <f>Поликлиника!CS31</f>
        <v>18779.071974210528</v>
      </c>
      <c r="W31" s="161">
        <f t="shared" si="7"/>
        <v>0</v>
      </c>
      <c r="X31" s="162">
        <f>'Круглосуточный стационар'!D31</f>
        <v>959461.72</v>
      </c>
      <c r="Y31" s="163">
        <f>'Круглосуточный стационар'!J31</f>
        <v>959461.72</v>
      </c>
      <c r="Z31" s="159">
        <f t="shared" si="8"/>
        <v>0</v>
      </c>
      <c r="AA31" s="163">
        <f>'Круглосуточный стационар'!X31</f>
        <v>0</v>
      </c>
      <c r="AB31" s="163">
        <f>'Круглосуточный стационар'!AB31</f>
        <v>0</v>
      </c>
      <c r="AC31" s="161">
        <f t="shared" si="9"/>
        <v>0</v>
      </c>
      <c r="AD31" s="158">
        <f>'Дневной стационар'!D31</f>
        <v>57454.180000000008</v>
      </c>
      <c r="AE31" s="139">
        <f>'Дневной стационар'!L31</f>
        <v>57454.180000000008</v>
      </c>
      <c r="AF31" s="159">
        <f t="shared" si="10"/>
        <v>0</v>
      </c>
      <c r="AG31" s="139"/>
      <c r="AH31" s="139"/>
      <c r="AI31" s="161">
        <f t="shared" si="11"/>
        <v>0</v>
      </c>
      <c r="AJ31" s="164">
        <f t="shared" si="12"/>
        <v>2327052.4919742104</v>
      </c>
      <c r="AK31" s="170">
        <f t="shared" si="13"/>
        <v>2332345.9319742103</v>
      </c>
      <c r="AL31" s="165">
        <f t="shared" si="14"/>
        <v>5293.4399999999441</v>
      </c>
      <c r="AM31" s="198">
        <f>'[4]410018'!$W$15</f>
        <v>133657.86450424374</v>
      </c>
      <c r="AN31" s="198">
        <f>'[1]410018'!$W$15</f>
        <v>133657.86450424374</v>
      </c>
      <c r="AO31" s="199">
        <f t="shared" si="15"/>
        <v>0</v>
      </c>
      <c r="AP31" s="198">
        <f t="shared" si="16"/>
        <v>2193394.6274699667</v>
      </c>
      <c r="AQ31" s="198">
        <f t="shared" si="17"/>
        <v>2198688.0674699666</v>
      </c>
      <c r="AR31" s="199">
        <f t="shared" si="18"/>
        <v>5293.4399999999441</v>
      </c>
      <c r="AS31" s="200"/>
    </row>
    <row r="32" spans="1:45" x14ac:dyDescent="0.25">
      <c r="A32" s="9">
        <f>'Скорая медицинская помощь'!A32</f>
        <v>19</v>
      </c>
      <c r="B32" s="136" t="str">
        <f>'Скорая медицинская помощь'!C32</f>
        <v>ГБУЗ КК ЕРСП</v>
      </c>
      <c r="C32" s="158">
        <f>'Скорая медицинская помощь'!E32</f>
        <v>0</v>
      </c>
      <c r="D32" s="139">
        <f>'Скорая медицинская помощь'!I32</f>
        <v>0</v>
      </c>
      <c r="E32" s="175">
        <f t="shared" si="1"/>
        <v>0</v>
      </c>
      <c r="F32" s="158">
        <f>Поликлиника!E32</f>
        <v>0</v>
      </c>
      <c r="G32" s="139">
        <f>Поликлиника!K32</f>
        <v>0</v>
      </c>
      <c r="H32" s="159">
        <f t="shared" si="2"/>
        <v>0</v>
      </c>
      <c r="I32" s="160">
        <f>Поликлиника!AR32</f>
        <v>0</v>
      </c>
      <c r="J32" s="160">
        <f>Поликлиника!AV32</f>
        <v>0</v>
      </c>
      <c r="K32" s="159">
        <f t="shared" si="3"/>
        <v>0</v>
      </c>
      <c r="L32" s="139">
        <f>Поликлиника!AB32</f>
        <v>676.68</v>
      </c>
      <c r="M32" s="139">
        <f>Поликлиника!AF32</f>
        <v>676.68</v>
      </c>
      <c r="N32" s="159">
        <f t="shared" si="4"/>
        <v>0</v>
      </c>
      <c r="O32" s="145">
        <f>Поликлиника!BH32</f>
        <v>1043.05</v>
      </c>
      <c r="P32" s="145">
        <f>Поликлиника!BL32</f>
        <v>1043.05</v>
      </c>
      <c r="Q32" s="142">
        <f t="shared" si="5"/>
        <v>0</v>
      </c>
      <c r="R32" s="139">
        <f>Поликлиника!BX32</f>
        <v>207252</v>
      </c>
      <c r="S32" s="139">
        <f>Поликлиника!CB32</f>
        <v>207252</v>
      </c>
      <c r="T32" s="159">
        <f t="shared" si="6"/>
        <v>0</v>
      </c>
      <c r="U32" s="160">
        <f>Поликлиника!CO32</f>
        <v>0</v>
      </c>
      <c r="V32" s="160">
        <f>Поликлиника!CS32</f>
        <v>0</v>
      </c>
      <c r="W32" s="161">
        <f t="shared" si="7"/>
        <v>0</v>
      </c>
      <c r="X32" s="162">
        <f>'Круглосуточный стационар'!D32</f>
        <v>0</v>
      </c>
      <c r="Y32" s="163">
        <f>'Круглосуточный стационар'!J32</f>
        <v>0</v>
      </c>
      <c r="Z32" s="159">
        <f t="shared" si="8"/>
        <v>0</v>
      </c>
      <c r="AA32" s="163">
        <f>'Круглосуточный стационар'!X32</f>
        <v>0</v>
      </c>
      <c r="AB32" s="163">
        <f>'Круглосуточный стационар'!AB32</f>
        <v>0</v>
      </c>
      <c r="AC32" s="161">
        <f t="shared" si="9"/>
        <v>0</v>
      </c>
      <c r="AD32" s="158">
        <f>'Дневной стационар'!D32</f>
        <v>0</v>
      </c>
      <c r="AE32" s="139">
        <f>'Дневной стационар'!L32</f>
        <v>0</v>
      </c>
      <c r="AF32" s="159">
        <f t="shared" si="10"/>
        <v>0</v>
      </c>
      <c r="AG32" s="139"/>
      <c r="AH32" s="139"/>
      <c r="AI32" s="161">
        <f t="shared" si="11"/>
        <v>0</v>
      </c>
      <c r="AJ32" s="164">
        <f t="shared" si="12"/>
        <v>208971.72999999998</v>
      </c>
      <c r="AK32" s="170">
        <f t="shared" si="13"/>
        <v>208971.72999999998</v>
      </c>
      <c r="AL32" s="165">
        <f t="shared" si="14"/>
        <v>0</v>
      </c>
      <c r="AM32" s="198">
        <f>'[4]410019'!$W$15</f>
        <v>0</v>
      </c>
      <c r="AN32" s="198">
        <f>'[1]410019'!$W$15</f>
        <v>0</v>
      </c>
      <c r="AO32" s="199">
        <f t="shared" si="15"/>
        <v>0</v>
      </c>
      <c r="AP32" s="198">
        <f t="shared" si="16"/>
        <v>208971.72999999998</v>
      </c>
      <c r="AQ32" s="198">
        <f t="shared" si="17"/>
        <v>208971.72999999998</v>
      </c>
      <c r="AR32" s="199">
        <f t="shared" si="18"/>
        <v>0</v>
      </c>
      <c r="AS32" s="200"/>
    </row>
    <row r="33" spans="1:45" x14ac:dyDescent="0.25">
      <c r="A33" s="9">
        <f>'Скорая медицинская помощь'!A33</f>
        <v>20</v>
      </c>
      <c r="B33" s="136" t="str">
        <f>'Скорая медицинская помощь'!C33</f>
        <v>ГБУЗ КК "МИЛЬКОВСКАЯ РБ"</v>
      </c>
      <c r="C33" s="158">
        <f>'Скорая медицинская помощь'!E33</f>
        <v>45963.23</v>
      </c>
      <c r="D33" s="139">
        <f>'Скорая медицинская помощь'!I33</f>
        <v>45963.23</v>
      </c>
      <c r="E33" s="175">
        <f t="shared" si="1"/>
        <v>0</v>
      </c>
      <c r="F33" s="158">
        <f>Поликлиника!E33</f>
        <v>62340.41</v>
      </c>
      <c r="G33" s="139">
        <f>Поликлиника!K33</f>
        <v>62340.41</v>
      </c>
      <c r="H33" s="159">
        <f t="shared" si="2"/>
        <v>0</v>
      </c>
      <c r="I33" s="160">
        <f>Поликлиника!AR33</f>
        <v>10038.529999999999</v>
      </c>
      <c r="J33" s="160">
        <f>Поликлиника!AV33</f>
        <v>15295.5</v>
      </c>
      <c r="K33" s="159">
        <f t="shared" si="3"/>
        <v>5256.9700000000012</v>
      </c>
      <c r="L33" s="139">
        <f>Поликлиника!AB33</f>
        <v>55575.239999999991</v>
      </c>
      <c r="M33" s="139">
        <f>Поликлиника!AF33</f>
        <v>55575.239999999991</v>
      </c>
      <c r="N33" s="159">
        <f t="shared" si="4"/>
        <v>0</v>
      </c>
      <c r="O33" s="145">
        <f>Поликлиника!BH33</f>
        <v>5022.1000000000004</v>
      </c>
      <c r="P33" s="145">
        <f>Поликлиника!BL33</f>
        <v>5022.1000000000004</v>
      </c>
      <c r="Q33" s="142">
        <f t="shared" si="5"/>
        <v>0</v>
      </c>
      <c r="R33" s="139">
        <f>Поликлиника!BX33</f>
        <v>98158.98</v>
      </c>
      <c r="S33" s="139">
        <f>Поликлиника!CB33</f>
        <v>98158.98</v>
      </c>
      <c r="T33" s="159">
        <f t="shared" si="6"/>
        <v>0</v>
      </c>
      <c r="U33" s="160">
        <f>Поликлиника!CO33</f>
        <v>0</v>
      </c>
      <c r="V33" s="160">
        <f>Поликлиника!CS33</f>
        <v>0</v>
      </c>
      <c r="W33" s="161">
        <f t="shared" si="7"/>
        <v>0</v>
      </c>
      <c r="X33" s="162">
        <f>'Круглосуточный стационар'!D33</f>
        <v>178007.08</v>
      </c>
      <c r="Y33" s="163">
        <f>'Круглосуточный стационар'!J33</f>
        <v>178007.08</v>
      </c>
      <c r="Z33" s="159">
        <f t="shared" si="8"/>
        <v>0</v>
      </c>
      <c r="AA33" s="163">
        <f>'Круглосуточный стационар'!X33</f>
        <v>0</v>
      </c>
      <c r="AB33" s="163">
        <f>'Круглосуточный стационар'!AB33</f>
        <v>0</v>
      </c>
      <c r="AC33" s="161">
        <f t="shared" si="9"/>
        <v>0</v>
      </c>
      <c r="AD33" s="158">
        <f>'Дневной стационар'!D33</f>
        <v>65136.89</v>
      </c>
      <c r="AE33" s="139">
        <f>'Дневной стационар'!L33</f>
        <v>65136.89</v>
      </c>
      <c r="AF33" s="159">
        <f t="shared" si="10"/>
        <v>0</v>
      </c>
      <c r="AG33" s="139"/>
      <c r="AH33" s="139"/>
      <c r="AI33" s="161">
        <f t="shared" si="11"/>
        <v>0</v>
      </c>
      <c r="AJ33" s="164">
        <f t="shared" si="12"/>
        <v>520242.45999999996</v>
      </c>
      <c r="AK33" s="170">
        <f t="shared" si="13"/>
        <v>525499.43000000005</v>
      </c>
      <c r="AL33" s="165">
        <f t="shared" si="14"/>
        <v>5256.9700000000885</v>
      </c>
      <c r="AM33" s="198">
        <f>'[4]410028'!$W$15</f>
        <v>39567.168878444652</v>
      </c>
      <c r="AN33" s="198">
        <f>'[1]410028'!$W$15</f>
        <v>39567.168878444652</v>
      </c>
      <c r="AO33" s="199">
        <f t="shared" si="15"/>
        <v>0</v>
      </c>
      <c r="AP33" s="198">
        <f t="shared" si="16"/>
        <v>480675.29112155532</v>
      </c>
      <c r="AQ33" s="198">
        <f t="shared" si="17"/>
        <v>485932.26112155541</v>
      </c>
      <c r="AR33" s="199">
        <f t="shared" si="18"/>
        <v>5256.9700000000885</v>
      </c>
      <c r="AS33" s="200"/>
    </row>
    <row r="34" spans="1:45" x14ac:dyDescent="0.25">
      <c r="A34" s="9">
        <f>'Скорая медицинская помощь'!A34</f>
        <v>21</v>
      </c>
      <c r="B34" s="136" t="str">
        <f>'Скорая медицинская помощь'!C34</f>
        <v>ГБУЗ КК "УСТЬ-БОЛЬШЕРЕЦКАЯ РБ"</v>
      </c>
      <c r="C34" s="158">
        <f>'Скорая медицинская помощь'!E34</f>
        <v>28756.55</v>
      </c>
      <c r="D34" s="139">
        <f>'Скорая медицинская помощь'!I34</f>
        <v>28756.55</v>
      </c>
      <c r="E34" s="175">
        <f t="shared" si="1"/>
        <v>0</v>
      </c>
      <c r="F34" s="158">
        <f>Поликлиника!E34</f>
        <v>29730.58</v>
      </c>
      <c r="G34" s="139">
        <f>Поликлиника!K34</f>
        <v>29730.58</v>
      </c>
      <c r="H34" s="159">
        <f t="shared" si="2"/>
        <v>0</v>
      </c>
      <c r="I34" s="160">
        <f>Поликлиника!AR34</f>
        <v>5411.01</v>
      </c>
      <c r="J34" s="160">
        <f>Поликлиника!AV34</f>
        <v>6047.93</v>
      </c>
      <c r="K34" s="159">
        <f t="shared" si="3"/>
        <v>636.92000000000007</v>
      </c>
      <c r="L34" s="139">
        <f>Поликлиника!AB34</f>
        <v>50156.750000000015</v>
      </c>
      <c r="M34" s="139">
        <f>Поликлиника!AF34</f>
        <v>50156.750000000015</v>
      </c>
      <c r="N34" s="159">
        <f t="shared" si="4"/>
        <v>0</v>
      </c>
      <c r="O34" s="145">
        <f>Поликлиника!BH34</f>
        <v>2314.6099999999997</v>
      </c>
      <c r="P34" s="145">
        <f>Поликлиника!BL34</f>
        <v>2314.6099999999997</v>
      </c>
      <c r="Q34" s="142">
        <f t="shared" si="5"/>
        <v>0</v>
      </c>
      <c r="R34" s="139">
        <f>Поликлиника!BX34</f>
        <v>51902.409999999996</v>
      </c>
      <c r="S34" s="139">
        <f>Поликлиника!CB34</f>
        <v>51902.409999999996</v>
      </c>
      <c r="T34" s="159">
        <f t="shared" si="6"/>
        <v>0</v>
      </c>
      <c r="U34" s="160">
        <f>Поликлиника!CO34</f>
        <v>0</v>
      </c>
      <c r="V34" s="160">
        <f>Поликлиника!CS34</f>
        <v>0</v>
      </c>
      <c r="W34" s="161">
        <f t="shared" si="7"/>
        <v>0</v>
      </c>
      <c r="X34" s="162">
        <f>'Круглосуточный стационар'!D34</f>
        <v>47087.259999999995</v>
      </c>
      <c r="Y34" s="163">
        <f>'Круглосуточный стационар'!J34</f>
        <v>47087.259999999995</v>
      </c>
      <c r="Z34" s="159">
        <f t="shared" si="8"/>
        <v>0</v>
      </c>
      <c r="AA34" s="163">
        <f>'Круглосуточный стационар'!X34</f>
        <v>0</v>
      </c>
      <c r="AB34" s="163">
        <f>'Круглосуточный стационар'!AB34</f>
        <v>0</v>
      </c>
      <c r="AC34" s="161">
        <f t="shared" si="9"/>
        <v>0</v>
      </c>
      <c r="AD34" s="158">
        <f>'Дневной стационар'!D34</f>
        <v>9953.5400000000009</v>
      </c>
      <c r="AE34" s="139">
        <f>'Дневной стационар'!L34</f>
        <v>9953.5400000000009</v>
      </c>
      <c r="AF34" s="159">
        <f t="shared" si="10"/>
        <v>0</v>
      </c>
      <c r="AG34" s="139"/>
      <c r="AH34" s="139"/>
      <c r="AI34" s="161">
        <f t="shared" si="11"/>
        <v>0</v>
      </c>
      <c r="AJ34" s="164">
        <f t="shared" si="12"/>
        <v>225312.71000000002</v>
      </c>
      <c r="AK34" s="170">
        <f t="shared" si="13"/>
        <v>225949.63</v>
      </c>
      <c r="AL34" s="165">
        <f t="shared" si="14"/>
        <v>636.9199999999837</v>
      </c>
      <c r="AM34" s="198">
        <f>'[4]410029'!$W$15</f>
        <v>1845.6266385971558</v>
      </c>
      <c r="AN34" s="198">
        <f>'[1]410029'!$W$15</f>
        <v>1845.6266385971558</v>
      </c>
      <c r="AO34" s="199">
        <f t="shared" si="15"/>
        <v>0</v>
      </c>
      <c r="AP34" s="198">
        <f t="shared" si="16"/>
        <v>223467.08336140285</v>
      </c>
      <c r="AQ34" s="198">
        <f t="shared" si="17"/>
        <v>224104.00336140284</v>
      </c>
      <c r="AR34" s="199">
        <f t="shared" si="18"/>
        <v>636.9199999999837</v>
      </c>
      <c r="AS34" s="200"/>
    </row>
    <row r="35" spans="1:45" x14ac:dyDescent="0.25">
      <c r="A35" s="9">
        <f>'Скорая медицинская помощь'!A35</f>
        <v>22</v>
      </c>
      <c r="B35" s="136" t="str">
        <f>'Скорая медицинская помощь'!C35</f>
        <v>ГБУЗ "УСТЬ-КАМЧАТСКАЯ РБ"</v>
      </c>
      <c r="C35" s="158">
        <f>'Скорая медицинская помощь'!E35</f>
        <v>22764.65</v>
      </c>
      <c r="D35" s="139">
        <f>'Скорая медицинская помощь'!I35</f>
        <v>22764.65</v>
      </c>
      <c r="E35" s="175">
        <f t="shared" si="1"/>
        <v>0</v>
      </c>
      <c r="F35" s="158">
        <f>Поликлиника!E35</f>
        <v>25423.519999999997</v>
      </c>
      <c r="G35" s="139">
        <f>Поликлиника!K35</f>
        <v>25423.519999999997</v>
      </c>
      <c r="H35" s="159">
        <f t="shared" si="2"/>
        <v>0</v>
      </c>
      <c r="I35" s="160">
        <f>Поликлиника!AR35</f>
        <v>4011.2</v>
      </c>
      <c r="J35" s="160">
        <f>Поликлиника!AV35</f>
        <v>4886.54</v>
      </c>
      <c r="K35" s="159">
        <f t="shared" si="3"/>
        <v>875.34000000000015</v>
      </c>
      <c r="L35" s="139">
        <f>Поликлиника!AB35</f>
        <v>43339.369999999974</v>
      </c>
      <c r="M35" s="139">
        <f>Поликлиника!AF35</f>
        <v>43339.369999999974</v>
      </c>
      <c r="N35" s="159">
        <f t="shared" si="4"/>
        <v>0</v>
      </c>
      <c r="O35" s="145">
        <f>Поликлиника!BH35</f>
        <v>473.41999999999996</v>
      </c>
      <c r="P35" s="145">
        <f>Поликлиника!BL35</f>
        <v>473.41999999999996</v>
      </c>
      <c r="Q35" s="142">
        <f t="shared" si="5"/>
        <v>0</v>
      </c>
      <c r="R35" s="139">
        <f>Поликлиника!BX35</f>
        <v>39638.14</v>
      </c>
      <c r="S35" s="139">
        <f>Поликлиника!CB35</f>
        <v>39638.14</v>
      </c>
      <c r="T35" s="159">
        <f t="shared" si="6"/>
        <v>0</v>
      </c>
      <c r="U35" s="160">
        <f>Поликлиника!CO35</f>
        <v>19.420000000000002</v>
      </c>
      <c r="V35" s="160">
        <f>Поликлиника!CS35</f>
        <v>19.420000000000002</v>
      </c>
      <c r="W35" s="161">
        <f t="shared" si="7"/>
        <v>0</v>
      </c>
      <c r="X35" s="162">
        <f>'Круглосуточный стационар'!D35</f>
        <v>51871</v>
      </c>
      <c r="Y35" s="163">
        <f>'Круглосуточный стационар'!J35</f>
        <v>51871</v>
      </c>
      <c r="Z35" s="159">
        <f t="shared" si="8"/>
        <v>0</v>
      </c>
      <c r="AA35" s="163">
        <f>'Круглосуточный стационар'!X35</f>
        <v>0</v>
      </c>
      <c r="AB35" s="163">
        <f>'Круглосуточный стационар'!AB35</f>
        <v>0</v>
      </c>
      <c r="AC35" s="161">
        <f t="shared" si="9"/>
        <v>0</v>
      </c>
      <c r="AD35" s="158">
        <f>'Дневной стационар'!D35</f>
        <v>15309.77</v>
      </c>
      <c r="AE35" s="139">
        <f>'Дневной стационар'!L35</f>
        <v>15309.77</v>
      </c>
      <c r="AF35" s="159">
        <f t="shared" si="10"/>
        <v>0</v>
      </c>
      <c r="AG35" s="139"/>
      <c r="AH35" s="139"/>
      <c r="AI35" s="161">
        <f t="shared" si="11"/>
        <v>0</v>
      </c>
      <c r="AJ35" s="164">
        <f t="shared" si="12"/>
        <v>202850.48999999993</v>
      </c>
      <c r="AK35" s="170">
        <f t="shared" si="13"/>
        <v>203725.82999999996</v>
      </c>
      <c r="AL35" s="165">
        <f t="shared" si="14"/>
        <v>875.34000000002561</v>
      </c>
      <c r="AM35" s="198">
        <f>'[4]410030'!$W$15</f>
        <v>1226.3131185879397</v>
      </c>
      <c r="AN35" s="198">
        <f>'[1]410030'!$W$15</f>
        <v>1226.3131185879397</v>
      </c>
      <c r="AO35" s="199">
        <f t="shared" si="15"/>
        <v>0</v>
      </c>
      <c r="AP35" s="198">
        <f t="shared" si="16"/>
        <v>201624.17688141199</v>
      </c>
      <c r="AQ35" s="198">
        <f t="shared" si="17"/>
        <v>202499.51688141201</v>
      </c>
      <c r="AR35" s="199">
        <f t="shared" si="18"/>
        <v>875.34000000002561</v>
      </c>
      <c r="AS35" s="200"/>
    </row>
    <row r="36" spans="1:45" x14ac:dyDescent="0.25">
      <c r="A36" s="9">
        <f>'Скорая медицинская помощь'!A36</f>
        <v>23</v>
      </c>
      <c r="B36" s="136" t="str">
        <f>'Скорая медицинская помощь'!C36</f>
        <v>ГБУЗ КК "КЛЮЧЕВСКАЯ РБ"</v>
      </c>
      <c r="C36" s="158">
        <f>'Скорая медицинская помощь'!E36</f>
        <v>30404.91</v>
      </c>
      <c r="D36" s="139">
        <f>'Скорая медицинская помощь'!I36</f>
        <v>30404.91</v>
      </c>
      <c r="E36" s="175">
        <f t="shared" si="1"/>
        <v>0</v>
      </c>
      <c r="F36" s="158">
        <f>Поликлиника!E36</f>
        <v>35406.28</v>
      </c>
      <c r="G36" s="139">
        <f>Поликлиника!K36</f>
        <v>35406.28</v>
      </c>
      <c r="H36" s="159">
        <f t="shared" si="2"/>
        <v>0</v>
      </c>
      <c r="I36" s="160">
        <f>Поликлиника!AR36</f>
        <v>7878.11</v>
      </c>
      <c r="J36" s="160">
        <f>Поликлиника!AV36</f>
        <v>9330.6</v>
      </c>
      <c r="K36" s="159">
        <f t="shared" si="3"/>
        <v>1452.4900000000007</v>
      </c>
      <c r="L36" s="139">
        <f>Поликлиника!AB36</f>
        <v>17575.22</v>
      </c>
      <c r="M36" s="139">
        <f>Поликлиника!AF36</f>
        <v>17575.22</v>
      </c>
      <c r="N36" s="159">
        <f t="shared" si="4"/>
        <v>0</v>
      </c>
      <c r="O36" s="145">
        <f>Поликлиника!BH36</f>
        <v>1070.58</v>
      </c>
      <c r="P36" s="145">
        <f>Поликлиника!BL36</f>
        <v>1070.58</v>
      </c>
      <c r="Q36" s="142">
        <f t="shared" si="5"/>
        <v>0</v>
      </c>
      <c r="R36" s="139">
        <f>Поликлиника!BX36</f>
        <v>36304.31</v>
      </c>
      <c r="S36" s="139">
        <f>Поликлиника!CB36</f>
        <v>36304.31</v>
      </c>
      <c r="T36" s="159">
        <f t="shared" si="6"/>
        <v>0</v>
      </c>
      <c r="U36" s="160">
        <f>Поликлиника!CO36</f>
        <v>0</v>
      </c>
      <c r="V36" s="160">
        <f>Поликлиника!CS36</f>
        <v>0</v>
      </c>
      <c r="W36" s="161">
        <f t="shared" si="7"/>
        <v>0</v>
      </c>
      <c r="X36" s="162">
        <f>'Круглосуточный стационар'!D36</f>
        <v>89728.67</v>
      </c>
      <c r="Y36" s="163">
        <f>'Круглосуточный стационар'!J36</f>
        <v>89728.67</v>
      </c>
      <c r="Z36" s="159">
        <f t="shared" si="8"/>
        <v>0</v>
      </c>
      <c r="AA36" s="163">
        <f>'Круглосуточный стационар'!X36</f>
        <v>0</v>
      </c>
      <c r="AB36" s="163">
        <f>'Круглосуточный стационар'!AB36</f>
        <v>0</v>
      </c>
      <c r="AC36" s="161">
        <f t="shared" si="9"/>
        <v>0</v>
      </c>
      <c r="AD36" s="158">
        <f>'Дневной стационар'!D36</f>
        <v>16666.61</v>
      </c>
      <c r="AE36" s="139">
        <f>'Дневной стационар'!L36</f>
        <v>16666.61</v>
      </c>
      <c r="AF36" s="159">
        <f t="shared" si="10"/>
        <v>0</v>
      </c>
      <c r="AG36" s="139"/>
      <c r="AH36" s="139"/>
      <c r="AI36" s="161">
        <f t="shared" si="11"/>
        <v>0</v>
      </c>
      <c r="AJ36" s="164">
        <f t="shared" si="12"/>
        <v>235034.68999999997</v>
      </c>
      <c r="AK36" s="170">
        <f t="shared" si="13"/>
        <v>236487.18000000002</v>
      </c>
      <c r="AL36" s="165">
        <f t="shared" si="14"/>
        <v>1452.4900000000489</v>
      </c>
      <c r="AM36" s="198">
        <f>'[4]410031'!$W$15</f>
        <v>2826.956359396173</v>
      </c>
      <c r="AN36" s="198">
        <f>'[1]410031'!$W$15</f>
        <v>12868.127857686015</v>
      </c>
      <c r="AO36" s="199">
        <f t="shared" si="15"/>
        <v>10041.171498289841</v>
      </c>
      <c r="AP36" s="198">
        <f t="shared" si="16"/>
        <v>232207.73364060381</v>
      </c>
      <c r="AQ36" s="198">
        <f t="shared" si="17"/>
        <v>223619.052142314</v>
      </c>
      <c r="AR36" s="199">
        <f t="shared" si="18"/>
        <v>-8588.6814982898068</v>
      </c>
      <c r="AS36" s="200"/>
    </row>
    <row r="37" spans="1:45" x14ac:dyDescent="0.25">
      <c r="A37" s="9">
        <f>'Скорая медицинская помощь'!A37</f>
        <v>24</v>
      </c>
      <c r="B37" s="136" t="str">
        <f>'Скорая медицинская помощь'!C37</f>
        <v>ГБУЗ КК СРБ</v>
      </c>
      <c r="C37" s="158">
        <f>'Скорая медицинская помощь'!E37</f>
        <v>13741.46</v>
      </c>
      <c r="D37" s="139">
        <f>'Скорая медицинская помощь'!I37</f>
        <v>13741.46</v>
      </c>
      <c r="E37" s="175">
        <f t="shared" si="1"/>
        <v>0</v>
      </c>
      <c r="F37" s="158">
        <f>Поликлиника!E37</f>
        <v>13451.21</v>
      </c>
      <c r="G37" s="139">
        <f>Поликлиника!K37</f>
        <v>13451.21</v>
      </c>
      <c r="H37" s="159">
        <f t="shared" si="2"/>
        <v>0</v>
      </c>
      <c r="I37" s="160">
        <f>Поликлиника!AR37</f>
        <v>2275.7999999999997</v>
      </c>
      <c r="J37" s="160">
        <f>Поликлиника!AV37</f>
        <v>3440.64</v>
      </c>
      <c r="K37" s="159">
        <f t="shared" si="3"/>
        <v>1164.8400000000001</v>
      </c>
      <c r="L37" s="139">
        <f>Поликлиника!AB37</f>
        <v>58956.49</v>
      </c>
      <c r="M37" s="139">
        <f>Поликлиника!AF37</f>
        <v>58956.49</v>
      </c>
      <c r="N37" s="159">
        <f t="shared" si="4"/>
        <v>0</v>
      </c>
      <c r="O37" s="145">
        <f>Поликлиника!BH37</f>
        <v>1524.88</v>
      </c>
      <c r="P37" s="145">
        <f>Поликлиника!BL37</f>
        <v>1524.88</v>
      </c>
      <c r="Q37" s="142">
        <f t="shared" si="5"/>
        <v>0</v>
      </c>
      <c r="R37" s="139">
        <f>Поликлиника!BX37</f>
        <v>49047.35</v>
      </c>
      <c r="S37" s="139">
        <f>Поликлиника!CB37</f>
        <v>49047.35</v>
      </c>
      <c r="T37" s="159">
        <f t="shared" si="6"/>
        <v>0</v>
      </c>
      <c r="U37" s="160">
        <f>Поликлиника!CO37</f>
        <v>0</v>
      </c>
      <c r="V37" s="160">
        <f>Поликлиника!CS37</f>
        <v>0</v>
      </c>
      <c r="W37" s="161">
        <f t="shared" si="7"/>
        <v>0</v>
      </c>
      <c r="X37" s="162">
        <f>'Круглосуточный стационар'!D37</f>
        <v>46671.54</v>
      </c>
      <c r="Y37" s="163">
        <f>'Круглосуточный стационар'!J37</f>
        <v>46671.54</v>
      </c>
      <c r="Z37" s="159">
        <f t="shared" si="8"/>
        <v>0</v>
      </c>
      <c r="AA37" s="163">
        <f>'Круглосуточный стационар'!X37</f>
        <v>0</v>
      </c>
      <c r="AB37" s="163">
        <f>'Круглосуточный стационар'!AB37</f>
        <v>0</v>
      </c>
      <c r="AC37" s="161">
        <f t="shared" si="9"/>
        <v>0</v>
      </c>
      <c r="AD37" s="158">
        <f>'Дневной стационар'!D37</f>
        <v>9651.41</v>
      </c>
      <c r="AE37" s="139">
        <f>'Дневной стационар'!L37</f>
        <v>9651.41</v>
      </c>
      <c r="AF37" s="159">
        <f t="shared" si="10"/>
        <v>0</v>
      </c>
      <c r="AG37" s="139"/>
      <c r="AH37" s="139"/>
      <c r="AI37" s="161">
        <f t="shared" si="11"/>
        <v>0</v>
      </c>
      <c r="AJ37" s="164">
        <f t="shared" si="12"/>
        <v>195320.13999999998</v>
      </c>
      <c r="AK37" s="170">
        <f t="shared" si="13"/>
        <v>196484.97999999998</v>
      </c>
      <c r="AL37" s="165">
        <f t="shared" si="14"/>
        <v>1164.8399999999965</v>
      </c>
      <c r="AM37" s="198">
        <f>'[4]410032'!$W$15</f>
        <v>2190.6477871043508</v>
      </c>
      <c r="AN37" s="198">
        <f>'[1]410032'!$W$15</f>
        <v>2244.7013511281866</v>
      </c>
      <c r="AO37" s="199">
        <f t="shared" si="15"/>
        <v>54.053564023835861</v>
      </c>
      <c r="AP37" s="198">
        <f t="shared" si="16"/>
        <v>193129.49221289562</v>
      </c>
      <c r="AQ37" s="198">
        <f t="shared" si="17"/>
        <v>194240.27864887178</v>
      </c>
      <c r="AR37" s="199">
        <f t="shared" si="18"/>
        <v>1110.7864359761588</v>
      </c>
      <c r="AS37" s="200"/>
    </row>
    <row r="38" spans="1:45" x14ac:dyDescent="0.25">
      <c r="A38" s="9">
        <f>'Скорая медицинская помощь'!A38</f>
        <v>25</v>
      </c>
      <c r="B38" s="136" t="str">
        <f>'Скорая медицинская помощь'!C38</f>
        <v>ГБУЗ КК БЫСТРИНСКАЯ РБ</v>
      </c>
      <c r="C38" s="158">
        <f>'Скорая медицинская помощь'!E38</f>
        <v>15933.39</v>
      </c>
      <c r="D38" s="139">
        <f>'Скорая медицинская помощь'!I38</f>
        <v>15933.39</v>
      </c>
      <c r="E38" s="175">
        <f t="shared" si="1"/>
        <v>0</v>
      </c>
      <c r="F38" s="158">
        <f>Поликлиника!E38</f>
        <v>17399.63</v>
      </c>
      <c r="G38" s="139">
        <f>Поликлиника!K38</f>
        <v>17399.63</v>
      </c>
      <c r="H38" s="159">
        <f t="shared" si="2"/>
        <v>0</v>
      </c>
      <c r="I38" s="160">
        <f>Поликлиника!AR38</f>
        <v>1529.45</v>
      </c>
      <c r="J38" s="160">
        <f>Поликлиника!AV38</f>
        <v>1548.69</v>
      </c>
      <c r="K38" s="159">
        <f t="shared" si="3"/>
        <v>19.240000000000009</v>
      </c>
      <c r="L38" s="139">
        <f>Поликлиника!AB38</f>
        <v>25629.399999999998</v>
      </c>
      <c r="M38" s="139">
        <f>Поликлиника!AF38</f>
        <v>25629.399999999998</v>
      </c>
      <c r="N38" s="159">
        <f t="shared" si="4"/>
        <v>0</v>
      </c>
      <c r="O38" s="145">
        <f>Поликлиника!BH38</f>
        <v>49.83</v>
      </c>
      <c r="P38" s="145">
        <f>Поликлиника!BL38</f>
        <v>49.83</v>
      </c>
      <c r="Q38" s="142">
        <f t="shared" si="5"/>
        <v>0</v>
      </c>
      <c r="R38" s="139">
        <f>Поликлиника!BX38</f>
        <v>31012.010000000002</v>
      </c>
      <c r="S38" s="139">
        <f>Поликлиника!CB38</f>
        <v>31012.010000000002</v>
      </c>
      <c r="T38" s="159">
        <f t="shared" si="6"/>
        <v>0</v>
      </c>
      <c r="U38" s="160">
        <f>Поликлиника!CO38</f>
        <v>0</v>
      </c>
      <c r="V38" s="160">
        <f>Поликлиника!CS38</f>
        <v>0</v>
      </c>
      <c r="W38" s="161">
        <f t="shared" si="7"/>
        <v>0</v>
      </c>
      <c r="X38" s="162">
        <f>'Круглосуточный стационар'!D38</f>
        <v>28875.440000000002</v>
      </c>
      <c r="Y38" s="163">
        <f>'Круглосуточный стационар'!J38</f>
        <v>28875.440000000002</v>
      </c>
      <c r="Z38" s="159">
        <f t="shared" si="8"/>
        <v>0</v>
      </c>
      <c r="AA38" s="163">
        <f>'Круглосуточный стационар'!X38</f>
        <v>0</v>
      </c>
      <c r="AB38" s="163">
        <f>'Круглосуточный стационар'!AB38</f>
        <v>0</v>
      </c>
      <c r="AC38" s="161">
        <f t="shared" si="9"/>
        <v>0</v>
      </c>
      <c r="AD38" s="158">
        <f>'Дневной стационар'!D38</f>
        <v>14524.36</v>
      </c>
      <c r="AE38" s="139">
        <f>'Дневной стационар'!L38</f>
        <v>14524.36</v>
      </c>
      <c r="AF38" s="159">
        <f t="shared" si="10"/>
        <v>0</v>
      </c>
      <c r="AG38" s="139"/>
      <c r="AH38" s="139"/>
      <c r="AI38" s="161">
        <f t="shared" si="11"/>
        <v>0</v>
      </c>
      <c r="AJ38" s="164">
        <f t="shared" si="12"/>
        <v>134953.51</v>
      </c>
      <c r="AK38" s="170">
        <f t="shared" si="13"/>
        <v>134972.75000000003</v>
      </c>
      <c r="AL38" s="165">
        <f t="shared" si="14"/>
        <v>19.240000000019791</v>
      </c>
      <c r="AM38" s="198">
        <f>'[4]410033'!$W$15</f>
        <v>103.92</v>
      </c>
      <c r="AN38" s="198">
        <f>'[1]410033'!$W$15</f>
        <v>225.03</v>
      </c>
      <c r="AO38" s="199">
        <f t="shared" si="15"/>
        <v>121.11</v>
      </c>
      <c r="AP38" s="198">
        <f t="shared" si="16"/>
        <v>134849.59</v>
      </c>
      <c r="AQ38" s="198">
        <f t="shared" si="17"/>
        <v>134747.72000000003</v>
      </c>
      <c r="AR38" s="199">
        <f t="shared" si="18"/>
        <v>-101.86999999996624</v>
      </c>
      <c r="AS38" s="200"/>
    </row>
    <row r="39" spans="1:45" x14ac:dyDescent="0.25">
      <c r="A39" s="9">
        <f>'Скорая медицинская помощь'!A39</f>
        <v>26</v>
      </c>
      <c r="B39" s="136" t="str">
        <f>'Скорая медицинская помощь'!C39</f>
        <v>ГБУЗ КК ВГБ</v>
      </c>
      <c r="C39" s="158">
        <f>'Скорая медицинская помощь'!E39</f>
        <v>134707.37</v>
      </c>
      <c r="D39" s="139">
        <f>'Скорая медицинская помощь'!I39</f>
        <v>134707.37</v>
      </c>
      <c r="E39" s="175">
        <f t="shared" si="1"/>
        <v>0</v>
      </c>
      <c r="F39" s="158">
        <f>Поликлиника!E39</f>
        <v>166409.07</v>
      </c>
      <c r="G39" s="139">
        <f>Поликлиника!K39</f>
        <v>166409.07</v>
      </c>
      <c r="H39" s="159">
        <f t="shared" si="2"/>
        <v>0</v>
      </c>
      <c r="I39" s="160">
        <f>Поликлиника!AR39</f>
        <v>23429.68</v>
      </c>
      <c r="J39" s="160">
        <f>Поликлиника!AV39</f>
        <v>33145.18</v>
      </c>
      <c r="K39" s="159">
        <f t="shared" si="3"/>
        <v>9715.5</v>
      </c>
      <c r="L39" s="139">
        <f>Поликлиника!AB39</f>
        <v>62037.729999999989</v>
      </c>
      <c r="M39" s="139">
        <f>Поликлиника!AF39</f>
        <v>62037.729999999989</v>
      </c>
      <c r="N39" s="159">
        <f t="shared" si="4"/>
        <v>0</v>
      </c>
      <c r="O39" s="145">
        <f>Поликлиника!BH39</f>
        <v>9252.1899999999987</v>
      </c>
      <c r="P39" s="145">
        <f>Поликлиника!BL39</f>
        <v>9252.1899999999987</v>
      </c>
      <c r="Q39" s="142">
        <f t="shared" si="5"/>
        <v>0</v>
      </c>
      <c r="R39" s="139">
        <f>Поликлиника!BX39</f>
        <v>170827.32</v>
      </c>
      <c r="S39" s="139">
        <f>Поликлиника!CB39</f>
        <v>170827.32</v>
      </c>
      <c r="T39" s="159">
        <f t="shared" si="6"/>
        <v>0</v>
      </c>
      <c r="U39" s="160">
        <f>Поликлиника!CO39</f>
        <v>2110.67</v>
      </c>
      <c r="V39" s="160">
        <f>Поликлиника!CS39</f>
        <v>2110.67</v>
      </c>
      <c r="W39" s="161">
        <f t="shared" si="7"/>
        <v>0</v>
      </c>
      <c r="X39" s="162">
        <f>'Круглосуточный стационар'!D39</f>
        <v>309776.82999999996</v>
      </c>
      <c r="Y39" s="163">
        <f>'Круглосуточный стационар'!J39</f>
        <v>309776.82999999996</v>
      </c>
      <c r="Z39" s="159">
        <f t="shared" si="8"/>
        <v>0</v>
      </c>
      <c r="AA39" s="163">
        <f>'Круглосуточный стационар'!X39</f>
        <v>0</v>
      </c>
      <c r="AB39" s="163">
        <f>'Круглосуточный стационар'!AB39</f>
        <v>0</v>
      </c>
      <c r="AC39" s="161">
        <f t="shared" si="9"/>
        <v>0</v>
      </c>
      <c r="AD39" s="158">
        <f>'Дневной стационар'!D39</f>
        <v>37151.899999999994</v>
      </c>
      <c r="AE39" s="139">
        <f>'Дневной стационар'!L39</f>
        <v>37151.899999999994</v>
      </c>
      <c r="AF39" s="159">
        <f t="shared" si="10"/>
        <v>0</v>
      </c>
      <c r="AG39" s="139"/>
      <c r="AH39" s="139"/>
      <c r="AI39" s="161">
        <f t="shared" si="11"/>
        <v>0</v>
      </c>
      <c r="AJ39" s="164">
        <f t="shared" si="12"/>
        <v>915702.75999999989</v>
      </c>
      <c r="AK39" s="170">
        <f t="shared" si="13"/>
        <v>925418.25999999989</v>
      </c>
      <c r="AL39" s="165">
        <f t="shared" si="14"/>
        <v>9715.5</v>
      </c>
      <c r="AM39" s="198">
        <f>'[4]410035'!$W$15</f>
        <v>27629.83996473271</v>
      </c>
      <c r="AN39" s="198">
        <f>'[1]410035'!$W$15</f>
        <v>31083.697521018272</v>
      </c>
      <c r="AO39" s="199">
        <f t="shared" si="15"/>
        <v>3453.8575562855622</v>
      </c>
      <c r="AP39" s="198">
        <f t="shared" si="16"/>
        <v>888072.92003526713</v>
      </c>
      <c r="AQ39" s="198">
        <f t="shared" si="17"/>
        <v>894334.56247898168</v>
      </c>
      <c r="AR39" s="199">
        <f t="shared" si="18"/>
        <v>6261.642443714547</v>
      </c>
      <c r="AS39" s="200"/>
    </row>
    <row r="40" spans="1:45" x14ac:dyDescent="0.25">
      <c r="A40" s="9">
        <f>'Скорая медицинская помощь'!A40</f>
        <v>27</v>
      </c>
      <c r="B40" s="136" t="str">
        <f>'Скорая медицинская помощь'!C40</f>
        <v>ГБУЗ КК НРБ</v>
      </c>
      <c r="C40" s="158">
        <f>'Скорая медицинская помощь'!E40</f>
        <v>0</v>
      </c>
      <c r="D40" s="139">
        <f>'Скорая медицинская помощь'!I40</f>
        <v>0</v>
      </c>
      <c r="E40" s="175">
        <f t="shared" si="1"/>
        <v>0</v>
      </c>
      <c r="F40" s="158">
        <f>Поликлиника!E40</f>
        <v>1113.46</v>
      </c>
      <c r="G40" s="139">
        <f>Поликлиника!K40</f>
        <v>1113.46</v>
      </c>
      <c r="H40" s="159">
        <f t="shared" si="2"/>
        <v>0</v>
      </c>
      <c r="I40" s="160">
        <f>Поликлиника!AR40</f>
        <v>1043.8399999999999</v>
      </c>
      <c r="J40" s="160">
        <f>Поликлиника!AV40</f>
        <v>971.49</v>
      </c>
      <c r="K40" s="159">
        <f t="shared" si="3"/>
        <v>-72.349999999999909</v>
      </c>
      <c r="L40" s="139">
        <f>Поликлиника!AB40</f>
        <v>23370.580000000009</v>
      </c>
      <c r="M40" s="139">
        <f>Поликлиника!AF40</f>
        <v>23370.580000000009</v>
      </c>
      <c r="N40" s="159">
        <f t="shared" si="4"/>
        <v>0</v>
      </c>
      <c r="O40" s="145">
        <f>Поликлиника!BH40</f>
        <v>0</v>
      </c>
      <c r="P40" s="145">
        <f>Поликлиника!BL40</f>
        <v>0</v>
      </c>
      <c r="Q40" s="142">
        <f t="shared" si="5"/>
        <v>0</v>
      </c>
      <c r="R40" s="139">
        <f>Поликлиника!BX40</f>
        <v>19914.11</v>
      </c>
      <c r="S40" s="139">
        <f>Поликлиника!CB40</f>
        <v>19914.11</v>
      </c>
      <c r="T40" s="159">
        <f t="shared" si="6"/>
        <v>0</v>
      </c>
      <c r="U40" s="160">
        <f>Поликлиника!CO40</f>
        <v>0</v>
      </c>
      <c r="V40" s="160">
        <f>Поликлиника!CS40</f>
        <v>0</v>
      </c>
      <c r="W40" s="161">
        <f t="shared" si="7"/>
        <v>0</v>
      </c>
      <c r="X40" s="162">
        <f>'Круглосуточный стационар'!D40</f>
        <v>21829.949999999997</v>
      </c>
      <c r="Y40" s="163">
        <f>'Круглосуточный стационар'!J40</f>
        <v>21829.949999999997</v>
      </c>
      <c r="Z40" s="159">
        <f t="shared" si="8"/>
        <v>0</v>
      </c>
      <c r="AA40" s="163">
        <f>'Круглосуточный стационар'!X40</f>
        <v>0</v>
      </c>
      <c r="AB40" s="163">
        <f>'Круглосуточный стационар'!AB40</f>
        <v>0</v>
      </c>
      <c r="AC40" s="161">
        <f t="shared" si="9"/>
        <v>0</v>
      </c>
      <c r="AD40" s="158">
        <f>'Дневной стационар'!D40</f>
        <v>4379.4900000000007</v>
      </c>
      <c r="AE40" s="139">
        <f>'Дневной стационар'!L40</f>
        <v>4379.4900000000007</v>
      </c>
      <c r="AF40" s="159">
        <f t="shared" si="10"/>
        <v>0</v>
      </c>
      <c r="AG40" s="139"/>
      <c r="AH40" s="139"/>
      <c r="AI40" s="161">
        <f t="shared" si="11"/>
        <v>0</v>
      </c>
      <c r="AJ40" s="164">
        <f t="shared" si="12"/>
        <v>71651.430000000008</v>
      </c>
      <c r="AK40" s="170">
        <f t="shared" si="13"/>
        <v>71579.08</v>
      </c>
      <c r="AL40" s="165">
        <f t="shared" si="14"/>
        <v>-72.350000000005821</v>
      </c>
      <c r="AM40" s="198">
        <f>'[4]410036'!$W$15</f>
        <v>48.3</v>
      </c>
      <c r="AN40" s="198">
        <f>'[1]410036'!$W$15</f>
        <v>70799.708450704231</v>
      </c>
      <c r="AO40" s="199">
        <f t="shared" si="15"/>
        <v>70751.408450704228</v>
      </c>
      <c r="AP40" s="198">
        <f t="shared" si="16"/>
        <v>71603.13</v>
      </c>
      <c r="AQ40" s="198">
        <f t="shared" si="17"/>
        <v>779.37154929577082</v>
      </c>
      <c r="AR40" s="199">
        <f t="shared" si="18"/>
        <v>-70823.758450704234</v>
      </c>
      <c r="AS40" s="200"/>
    </row>
    <row r="41" spans="1:45" x14ac:dyDescent="0.25">
      <c r="A41" s="9">
        <f>'Скорая медицинская помощь'!A41</f>
        <v>28</v>
      </c>
      <c r="B41" s="136" t="str">
        <f>'Скорая медицинская помощь'!C41</f>
        <v>ГБУЗ КК "ТИГИЛЬСКАЯ РБ"</v>
      </c>
      <c r="C41" s="158">
        <f>'Скорая медицинская помощь'!E41</f>
        <v>25947.73</v>
      </c>
      <c r="D41" s="139">
        <f>'Скорая медицинская помощь'!I41</f>
        <v>25947.73</v>
      </c>
      <c r="E41" s="175">
        <f t="shared" si="1"/>
        <v>0</v>
      </c>
      <c r="F41" s="158">
        <f>Поликлиника!E41</f>
        <v>23326.52</v>
      </c>
      <c r="G41" s="139">
        <f>Поликлиника!K41</f>
        <v>23326.52</v>
      </c>
      <c r="H41" s="159">
        <f t="shared" si="2"/>
        <v>0</v>
      </c>
      <c r="I41" s="160">
        <f>Поликлиника!AR41</f>
        <v>1875.9599999999998</v>
      </c>
      <c r="J41" s="160">
        <f>Поликлиника!AV41</f>
        <v>2685.06</v>
      </c>
      <c r="K41" s="159">
        <f t="shared" si="3"/>
        <v>809.10000000000014</v>
      </c>
      <c r="L41" s="139">
        <f>Поликлиника!AB41</f>
        <v>95294.2</v>
      </c>
      <c r="M41" s="139">
        <f>Поликлиника!AF41</f>
        <v>95294.2</v>
      </c>
      <c r="N41" s="159">
        <f t="shared" si="4"/>
        <v>0</v>
      </c>
      <c r="O41" s="145">
        <f>Поликлиника!BH41</f>
        <v>968.56</v>
      </c>
      <c r="P41" s="145">
        <f>Поликлиника!BL41</f>
        <v>968.56</v>
      </c>
      <c r="Q41" s="142">
        <f t="shared" si="5"/>
        <v>0</v>
      </c>
      <c r="R41" s="139">
        <f>Поликлиника!BX41</f>
        <v>91615.890000000014</v>
      </c>
      <c r="S41" s="139">
        <f>Поликлиника!CB41</f>
        <v>91615.890000000014</v>
      </c>
      <c r="T41" s="159">
        <f t="shared" si="6"/>
        <v>0</v>
      </c>
      <c r="U41" s="160">
        <f>Поликлиника!CO41</f>
        <v>0</v>
      </c>
      <c r="V41" s="160">
        <f>Поликлиника!CS41</f>
        <v>0</v>
      </c>
      <c r="W41" s="161">
        <f t="shared" si="7"/>
        <v>0</v>
      </c>
      <c r="X41" s="162">
        <f>'Круглосуточный стационар'!D41</f>
        <v>89363.94</v>
      </c>
      <c r="Y41" s="163">
        <f>'Круглосуточный стационар'!J41</f>
        <v>89363.94</v>
      </c>
      <c r="Z41" s="159">
        <f t="shared" si="8"/>
        <v>0</v>
      </c>
      <c r="AA41" s="163">
        <f>'Круглосуточный стационар'!X41</f>
        <v>0</v>
      </c>
      <c r="AB41" s="163">
        <f>'Круглосуточный стационар'!AB41</f>
        <v>0</v>
      </c>
      <c r="AC41" s="161">
        <f t="shared" si="9"/>
        <v>0</v>
      </c>
      <c r="AD41" s="158">
        <f>'Дневной стационар'!D41</f>
        <v>20907.18</v>
      </c>
      <c r="AE41" s="139">
        <f>'Дневной стационар'!L41</f>
        <v>20907.18</v>
      </c>
      <c r="AF41" s="159">
        <f t="shared" si="10"/>
        <v>0</v>
      </c>
      <c r="AG41" s="139"/>
      <c r="AH41" s="139"/>
      <c r="AI41" s="161">
        <f t="shared" si="11"/>
        <v>0</v>
      </c>
      <c r="AJ41" s="164">
        <f t="shared" si="12"/>
        <v>349299.98</v>
      </c>
      <c r="AK41" s="170">
        <f t="shared" si="13"/>
        <v>350109.08</v>
      </c>
      <c r="AL41" s="165">
        <f t="shared" si="14"/>
        <v>809.10000000003492</v>
      </c>
      <c r="AM41" s="198">
        <f>'[4]410037'!$W$15</f>
        <v>268.83199999999999</v>
      </c>
      <c r="AN41" s="198">
        <f>'[1]410037'!$W$15</f>
        <v>1679.002</v>
      </c>
      <c r="AO41" s="199">
        <f t="shared" si="15"/>
        <v>1410.17</v>
      </c>
      <c r="AP41" s="198">
        <f t="shared" si="16"/>
        <v>349031.14799999999</v>
      </c>
      <c r="AQ41" s="198">
        <f t="shared" si="17"/>
        <v>348430.07800000004</v>
      </c>
      <c r="AR41" s="199">
        <f t="shared" si="18"/>
        <v>-601.06999999994878</v>
      </c>
      <c r="AS41" s="200"/>
    </row>
    <row r="42" spans="1:45" x14ac:dyDescent="0.25">
      <c r="A42" s="9">
        <f>'Скорая медицинская помощь'!A42</f>
        <v>29</v>
      </c>
      <c r="B42" s="136" t="str">
        <f>'Скорая медицинская помощь'!C42</f>
        <v>ГБУЗ КК КРБ</v>
      </c>
      <c r="C42" s="158">
        <f>'Скорая медицинская помощь'!E42</f>
        <v>22614.25</v>
      </c>
      <c r="D42" s="139">
        <f>'Скорая медицинская помощь'!I42</f>
        <v>22614.25</v>
      </c>
      <c r="E42" s="175">
        <f t="shared" si="1"/>
        <v>0</v>
      </c>
      <c r="F42" s="158">
        <f>Поликлиника!E42</f>
        <v>24343.14</v>
      </c>
      <c r="G42" s="139">
        <f>Поликлиника!K42</f>
        <v>24343.14</v>
      </c>
      <c r="H42" s="159">
        <f t="shared" si="2"/>
        <v>0</v>
      </c>
      <c r="I42" s="160">
        <f>Поликлиника!AR42</f>
        <v>5048.42</v>
      </c>
      <c r="J42" s="160">
        <f>Поликлиника!AV42</f>
        <v>4439.82</v>
      </c>
      <c r="K42" s="159">
        <f t="shared" si="3"/>
        <v>-608.60000000000036</v>
      </c>
      <c r="L42" s="139">
        <f>Поликлиника!AB42</f>
        <v>107819.70999999995</v>
      </c>
      <c r="M42" s="139">
        <f>Поликлиника!AF42</f>
        <v>107819.70999999995</v>
      </c>
      <c r="N42" s="159">
        <f t="shared" si="4"/>
        <v>0</v>
      </c>
      <c r="O42" s="145">
        <f>Поликлиника!BH42</f>
        <v>330.77</v>
      </c>
      <c r="P42" s="145">
        <f>Поликлиника!BL42</f>
        <v>330.77</v>
      </c>
      <c r="Q42" s="142">
        <f t="shared" si="5"/>
        <v>0</v>
      </c>
      <c r="R42" s="139">
        <f>Поликлиника!BX42</f>
        <v>86862.780000000013</v>
      </c>
      <c r="S42" s="139">
        <f>Поликлиника!CB42</f>
        <v>86862.780000000013</v>
      </c>
      <c r="T42" s="159">
        <f t="shared" si="6"/>
        <v>0</v>
      </c>
      <c r="U42" s="160">
        <f>Поликлиника!CO42</f>
        <v>0</v>
      </c>
      <c r="V42" s="160">
        <f>Поликлиника!CS42</f>
        <v>0</v>
      </c>
      <c r="W42" s="161">
        <f t="shared" si="7"/>
        <v>0</v>
      </c>
      <c r="X42" s="162">
        <f>'Круглосуточный стационар'!D42</f>
        <v>59822.96</v>
      </c>
      <c r="Y42" s="163">
        <f>'Круглосуточный стационар'!J42</f>
        <v>59822.96</v>
      </c>
      <c r="Z42" s="159">
        <f t="shared" si="8"/>
        <v>0</v>
      </c>
      <c r="AA42" s="163">
        <f>'Круглосуточный стационар'!X42</f>
        <v>0</v>
      </c>
      <c r="AB42" s="163">
        <f>'Круглосуточный стационар'!AB42</f>
        <v>0</v>
      </c>
      <c r="AC42" s="161">
        <f t="shared" si="9"/>
        <v>0</v>
      </c>
      <c r="AD42" s="158">
        <f>'Дневной стационар'!D42</f>
        <v>1567.4199999999998</v>
      </c>
      <c r="AE42" s="139">
        <f>'Дневной стационар'!L42</f>
        <v>1567.4199999999998</v>
      </c>
      <c r="AF42" s="159">
        <f t="shared" si="10"/>
        <v>0</v>
      </c>
      <c r="AG42" s="139"/>
      <c r="AH42" s="139"/>
      <c r="AI42" s="161">
        <f t="shared" si="11"/>
        <v>0</v>
      </c>
      <c r="AJ42" s="164">
        <f t="shared" si="12"/>
        <v>308409.44999999995</v>
      </c>
      <c r="AK42" s="170">
        <f t="shared" si="13"/>
        <v>307800.84999999998</v>
      </c>
      <c r="AL42" s="165">
        <f t="shared" si="14"/>
        <v>-608.59999999997672</v>
      </c>
      <c r="AM42" s="198">
        <f>'[4]410038'!$W$15</f>
        <v>45.271999999999998</v>
      </c>
      <c r="AN42" s="198">
        <f>'[1]410038'!$W$15</f>
        <v>91.301999999999992</v>
      </c>
      <c r="AO42" s="199">
        <f t="shared" si="15"/>
        <v>46.029999999999994</v>
      </c>
      <c r="AP42" s="198">
        <f t="shared" si="16"/>
        <v>308364.17799999996</v>
      </c>
      <c r="AQ42" s="198">
        <f t="shared" si="17"/>
        <v>307709.54799999995</v>
      </c>
      <c r="AR42" s="199">
        <f t="shared" si="18"/>
        <v>-654.63000000000466</v>
      </c>
      <c r="AS42" s="200"/>
    </row>
    <row r="43" spans="1:45" x14ac:dyDescent="0.25">
      <c r="A43" s="9">
        <f>'Скорая медицинская помощь'!A43</f>
        <v>30</v>
      </c>
      <c r="B43" s="136" t="str">
        <f>'Скорая медицинская помощь'!C43</f>
        <v>ГБУЗ КК "ОЛЮТОРСКАЯ РБ"</v>
      </c>
      <c r="C43" s="158">
        <f>'Скорая медицинская помощь'!E43</f>
        <v>22688.84</v>
      </c>
      <c r="D43" s="139">
        <f>'Скорая медицинская помощь'!I43</f>
        <v>22688.84</v>
      </c>
      <c r="E43" s="175">
        <f t="shared" si="1"/>
        <v>0</v>
      </c>
      <c r="F43" s="158">
        <f>Поликлиника!E43</f>
        <v>25118.35</v>
      </c>
      <c r="G43" s="139">
        <f>Поликлиника!K43</f>
        <v>25118.35</v>
      </c>
      <c r="H43" s="159">
        <f t="shared" si="2"/>
        <v>0</v>
      </c>
      <c r="I43" s="160">
        <f>Поликлиника!AR43</f>
        <v>4320.09</v>
      </c>
      <c r="J43" s="160">
        <f>Поликлиника!AV43</f>
        <v>3711.49</v>
      </c>
      <c r="K43" s="159">
        <f t="shared" si="3"/>
        <v>-608.60000000000036</v>
      </c>
      <c r="L43" s="139">
        <f>Поликлиника!AB43</f>
        <v>91556.52</v>
      </c>
      <c r="M43" s="139">
        <f>Поликлиника!AF43</f>
        <v>91556.52</v>
      </c>
      <c r="N43" s="159">
        <f t="shared" si="4"/>
        <v>0</v>
      </c>
      <c r="O43" s="145">
        <f>Поликлиника!BH43</f>
        <v>762.42000000000007</v>
      </c>
      <c r="P43" s="145">
        <f>Поликлиника!BL43</f>
        <v>762.42000000000007</v>
      </c>
      <c r="Q43" s="142">
        <f t="shared" si="5"/>
        <v>0</v>
      </c>
      <c r="R43" s="139">
        <f>Поликлиника!BX43</f>
        <v>84923.87000000001</v>
      </c>
      <c r="S43" s="139">
        <f>Поликлиника!CB43</f>
        <v>84923.87000000001</v>
      </c>
      <c r="T43" s="159">
        <f t="shared" si="6"/>
        <v>0</v>
      </c>
      <c r="U43" s="160">
        <f>Поликлиника!CO43</f>
        <v>498.74</v>
      </c>
      <c r="V43" s="160">
        <f>Поликлиника!CS43</f>
        <v>498.74</v>
      </c>
      <c r="W43" s="161">
        <f t="shared" si="7"/>
        <v>0</v>
      </c>
      <c r="X43" s="162">
        <f>'Круглосуточный стационар'!D43</f>
        <v>60770.45</v>
      </c>
      <c r="Y43" s="163">
        <f>'Круглосуточный стационар'!J43</f>
        <v>60770.45</v>
      </c>
      <c r="Z43" s="159">
        <f t="shared" si="8"/>
        <v>0</v>
      </c>
      <c r="AA43" s="163">
        <f>'Круглосуточный стационар'!X43</f>
        <v>0</v>
      </c>
      <c r="AB43" s="163">
        <f>'Круглосуточный стационар'!AB43</f>
        <v>0</v>
      </c>
      <c r="AC43" s="161">
        <f t="shared" si="9"/>
        <v>0</v>
      </c>
      <c r="AD43" s="158">
        <f>'Дневной стационар'!D43</f>
        <v>17758</v>
      </c>
      <c r="AE43" s="139">
        <f>'Дневной стационар'!L43</f>
        <v>17758</v>
      </c>
      <c r="AF43" s="159">
        <f t="shared" si="10"/>
        <v>0</v>
      </c>
      <c r="AG43" s="139"/>
      <c r="AH43" s="139"/>
      <c r="AI43" s="161">
        <f t="shared" si="11"/>
        <v>0</v>
      </c>
      <c r="AJ43" s="164">
        <f t="shared" si="12"/>
        <v>308397.28000000003</v>
      </c>
      <c r="AK43" s="170">
        <f t="shared" si="13"/>
        <v>307788.68</v>
      </c>
      <c r="AL43" s="165">
        <f t="shared" si="14"/>
        <v>-608.60000000003492</v>
      </c>
      <c r="AM43" s="198">
        <f>'[4]410039'!$W$15</f>
        <v>794.30408289845718</v>
      </c>
      <c r="AN43" s="198">
        <f>'[1]410039'!$W$15</f>
        <v>794.30408289845718</v>
      </c>
      <c r="AO43" s="199">
        <f t="shared" si="15"/>
        <v>0</v>
      </c>
      <c r="AP43" s="198">
        <f t="shared" si="16"/>
        <v>307602.97591710155</v>
      </c>
      <c r="AQ43" s="198">
        <f t="shared" si="17"/>
        <v>306994.37591710151</v>
      </c>
      <c r="AR43" s="199">
        <f t="shared" si="18"/>
        <v>-608.60000000003492</v>
      </c>
      <c r="AS43" s="200"/>
    </row>
    <row r="44" spans="1:45" x14ac:dyDescent="0.25">
      <c r="A44" s="9">
        <f>'Скорая медицинская помощь'!A44</f>
        <v>31</v>
      </c>
      <c r="B44" s="136" t="str">
        <f>'Скорая медицинская помощь'!C44</f>
        <v>ГБУЗ КК "ПЕНЖИНСКАЯ РБ"</v>
      </c>
      <c r="C44" s="158">
        <f>'Скорая медицинская помощь'!E44</f>
        <v>10653.59</v>
      </c>
      <c r="D44" s="139">
        <f>'Скорая медицинская помощь'!I44</f>
        <v>10653.59</v>
      </c>
      <c r="E44" s="175">
        <f t="shared" si="1"/>
        <v>0</v>
      </c>
      <c r="F44" s="158">
        <f>Поликлиника!E44</f>
        <v>4828.21</v>
      </c>
      <c r="G44" s="139">
        <f>Поликлиника!K44</f>
        <v>4828.21</v>
      </c>
      <c r="H44" s="159">
        <f t="shared" si="2"/>
        <v>0</v>
      </c>
      <c r="I44" s="160">
        <f>Поликлиника!AR44</f>
        <v>6285.59</v>
      </c>
      <c r="J44" s="160">
        <f>Поликлиника!AV44</f>
        <v>5198.08</v>
      </c>
      <c r="K44" s="159">
        <f t="shared" si="3"/>
        <v>-1087.5100000000002</v>
      </c>
      <c r="L44" s="139">
        <f>Поликлиника!AB44</f>
        <v>38440.729999999996</v>
      </c>
      <c r="M44" s="139">
        <f>Поликлиника!AF44</f>
        <v>38440.729999999996</v>
      </c>
      <c r="N44" s="159">
        <f t="shared" si="4"/>
        <v>0</v>
      </c>
      <c r="O44" s="145">
        <f>Поликлиника!BH44</f>
        <v>6229.07</v>
      </c>
      <c r="P44" s="145">
        <f>Поликлиника!BL44</f>
        <v>6229.07</v>
      </c>
      <c r="Q44" s="142">
        <f t="shared" si="5"/>
        <v>0</v>
      </c>
      <c r="R44" s="139">
        <f>Поликлиника!BX44</f>
        <v>38226.959999999999</v>
      </c>
      <c r="S44" s="139">
        <f>Поликлиника!CB44</f>
        <v>38226.959999999999</v>
      </c>
      <c r="T44" s="159">
        <f t="shared" si="6"/>
        <v>0</v>
      </c>
      <c r="U44" s="160">
        <f>Поликлиника!CO44</f>
        <v>0</v>
      </c>
      <c r="V44" s="160">
        <f>Поликлиника!CS44</f>
        <v>0</v>
      </c>
      <c r="W44" s="161">
        <f t="shared" si="7"/>
        <v>0</v>
      </c>
      <c r="X44" s="162">
        <f>'Круглосуточный стационар'!D44</f>
        <v>70798.460000000006</v>
      </c>
      <c r="Y44" s="163">
        <f>'Круглосуточный стационар'!J44</f>
        <v>70798.460000000006</v>
      </c>
      <c r="Z44" s="159">
        <f t="shared" si="8"/>
        <v>0</v>
      </c>
      <c r="AA44" s="163">
        <f>'Круглосуточный стационар'!X44</f>
        <v>0</v>
      </c>
      <c r="AB44" s="163">
        <f>'Круглосуточный стационар'!AB44</f>
        <v>0</v>
      </c>
      <c r="AC44" s="161">
        <f t="shared" si="9"/>
        <v>0</v>
      </c>
      <c r="AD44" s="158">
        <f>'Дневной стационар'!D44</f>
        <v>3959.6899999999996</v>
      </c>
      <c r="AE44" s="139">
        <f>'Дневной стационар'!L44</f>
        <v>3959.6899999999996</v>
      </c>
      <c r="AF44" s="159">
        <f t="shared" si="10"/>
        <v>0</v>
      </c>
      <c r="AG44" s="139"/>
      <c r="AH44" s="139"/>
      <c r="AI44" s="161">
        <f t="shared" si="11"/>
        <v>0</v>
      </c>
      <c r="AJ44" s="164">
        <f t="shared" si="12"/>
        <v>179422.3</v>
      </c>
      <c r="AK44" s="170">
        <f t="shared" si="13"/>
        <v>178334.78999999998</v>
      </c>
      <c r="AL44" s="165">
        <f t="shared" si="14"/>
        <v>-1087.5100000000093</v>
      </c>
      <c r="AM44" s="198">
        <f>'[4]410040'!$W$15</f>
        <v>0</v>
      </c>
      <c r="AN44" s="198">
        <f>'[1]410040'!$W$15</f>
        <v>144.87</v>
      </c>
      <c r="AO44" s="199">
        <f t="shared" si="15"/>
        <v>144.87</v>
      </c>
      <c r="AP44" s="198">
        <f t="shared" si="16"/>
        <v>179422.3</v>
      </c>
      <c r="AQ44" s="198">
        <f t="shared" si="17"/>
        <v>178189.91999999998</v>
      </c>
      <c r="AR44" s="199">
        <f t="shared" si="18"/>
        <v>-1232.3800000000047</v>
      </c>
      <c r="AS44" s="200"/>
    </row>
    <row r="45" spans="1:45" x14ac:dyDescent="0.25">
      <c r="A45" s="9">
        <f>'Скорая медицинская помощь'!A45</f>
        <v>32</v>
      </c>
      <c r="B45" s="136" t="str">
        <f>'Скорая медицинская помощь'!C45</f>
        <v>Камчатская больница ФГБУЗ ДВОМЦ ФМБА России</v>
      </c>
      <c r="C45" s="158">
        <f>'Скорая медицинская помощь'!E45</f>
        <v>0</v>
      </c>
      <c r="D45" s="139">
        <f>'Скорая медицинская помощь'!I45</f>
        <v>0</v>
      </c>
      <c r="E45" s="175">
        <f t="shared" si="1"/>
        <v>0</v>
      </c>
      <c r="F45" s="158">
        <f>Поликлиника!E45</f>
        <v>29908.54</v>
      </c>
      <c r="G45" s="139">
        <f>Поликлиника!K45</f>
        <v>29908.54</v>
      </c>
      <c r="H45" s="159">
        <f t="shared" si="2"/>
        <v>0</v>
      </c>
      <c r="I45" s="160">
        <f>Поликлиника!AR45</f>
        <v>10563.82</v>
      </c>
      <c r="J45" s="160">
        <f>Поликлиника!AV45</f>
        <v>11648.949999999999</v>
      </c>
      <c r="K45" s="159">
        <f t="shared" si="3"/>
        <v>1085.1299999999992</v>
      </c>
      <c r="L45" s="139">
        <f>Поликлиника!AB45</f>
        <v>15132.23</v>
      </c>
      <c r="M45" s="139">
        <f>Поликлиника!AF45</f>
        <v>15132.23</v>
      </c>
      <c r="N45" s="159">
        <f t="shared" si="4"/>
        <v>0</v>
      </c>
      <c r="O45" s="145">
        <f>Поликлиника!BH45</f>
        <v>1266.6300000000001</v>
      </c>
      <c r="P45" s="145">
        <f>Поликлиника!BL45</f>
        <v>1266.6300000000001</v>
      </c>
      <c r="Q45" s="142">
        <f t="shared" si="5"/>
        <v>0</v>
      </c>
      <c r="R45" s="139">
        <f>Поликлиника!BX45</f>
        <v>26441.980000000003</v>
      </c>
      <c r="S45" s="139">
        <f>Поликлиника!CB45</f>
        <v>26441.980000000003</v>
      </c>
      <c r="T45" s="159">
        <f t="shared" si="6"/>
        <v>0</v>
      </c>
      <c r="U45" s="160">
        <f>Поликлиника!CO45</f>
        <v>1164.51</v>
      </c>
      <c r="V45" s="160">
        <f>Поликлиника!CS45</f>
        <v>1164.51</v>
      </c>
      <c r="W45" s="161">
        <f t="shared" si="7"/>
        <v>0</v>
      </c>
      <c r="X45" s="162">
        <f>'Круглосуточный стационар'!D45</f>
        <v>78964.75</v>
      </c>
      <c r="Y45" s="163">
        <f>'Круглосуточный стационар'!J45</f>
        <v>106771.26000000001</v>
      </c>
      <c r="Z45" s="159">
        <f t="shared" si="8"/>
        <v>27806.510000000009</v>
      </c>
      <c r="AA45" s="163">
        <f>'Круглосуточный стационар'!X45</f>
        <v>0</v>
      </c>
      <c r="AB45" s="163">
        <f>'Круглосуточный стационар'!AB45</f>
        <v>0</v>
      </c>
      <c r="AC45" s="161">
        <f t="shared" si="9"/>
        <v>0</v>
      </c>
      <c r="AD45" s="158">
        <f>'Дневной стационар'!D45</f>
        <v>29133.14</v>
      </c>
      <c r="AE45" s="139">
        <f>'Дневной стационар'!L45</f>
        <v>29133.14</v>
      </c>
      <c r="AF45" s="159">
        <f t="shared" si="10"/>
        <v>0</v>
      </c>
      <c r="AG45" s="139"/>
      <c r="AH45" s="139"/>
      <c r="AI45" s="161">
        <f t="shared" si="11"/>
        <v>0</v>
      </c>
      <c r="AJ45" s="164">
        <f t="shared" si="12"/>
        <v>192575.6</v>
      </c>
      <c r="AK45" s="170">
        <f t="shared" si="13"/>
        <v>221467.24000000002</v>
      </c>
      <c r="AL45" s="165">
        <f t="shared" si="14"/>
        <v>28891.640000000014</v>
      </c>
      <c r="AM45" s="198">
        <f>'[4]410042'!$W$15</f>
        <v>2506.9597655117936</v>
      </c>
      <c r="AN45" s="198">
        <f>'[1]410042'!$W$15</f>
        <v>2506.9597655117936</v>
      </c>
      <c r="AO45" s="199">
        <f t="shared" si="15"/>
        <v>0</v>
      </c>
      <c r="AP45" s="198">
        <f t="shared" si="16"/>
        <v>190068.64023448821</v>
      </c>
      <c r="AQ45" s="198">
        <f t="shared" si="17"/>
        <v>218960.28023448822</v>
      </c>
      <c r="AR45" s="199">
        <f t="shared" si="18"/>
        <v>28891.640000000014</v>
      </c>
      <c r="AS45" s="200"/>
    </row>
    <row r="46" spans="1:45" x14ac:dyDescent="0.25">
      <c r="A46" s="9">
        <f>'Скорая медицинская помощь'!A46</f>
        <v>33</v>
      </c>
      <c r="B46" s="172" t="str">
        <f>'Скорая медицинская помощь'!C46</f>
        <v>ФКУЗ "МСЧ МВД РОССИИ ПО КАМЧАТСКОМУ КРАЮ"</v>
      </c>
      <c r="C46" s="158">
        <f>'Скорая медицинская помощь'!E46</f>
        <v>0</v>
      </c>
      <c r="D46" s="139">
        <f>'Скорая медицинская помощь'!I46</f>
        <v>0</v>
      </c>
      <c r="E46" s="175">
        <f t="shared" si="1"/>
        <v>0</v>
      </c>
      <c r="F46" s="158">
        <f>Поликлиника!E46</f>
        <v>22791.129999999997</v>
      </c>
      <c r="G46" s="139">
        <f>Поликлиника!K46</f>
        <v>22791.129999999997</v>
      </c>
      <c r="H46" s="159">
        <f t="shared" si="2"/>
        <v>0</v>
      </c>
      <c r="I46" s="160">
        <f>Поликлиника!AR46</f>
        <v>4203.58</v>
      </c>
      <c r="J46" s="160">
        <f>Поликлиника!AV46</f>
        <v>3597.57</v>
      </c>
      <c r="K46" s="159">
        <f t="shared" si="3"/>
        <v>-606.00999999999976</v>
      </c>
      <c r="L46" s="139">
        <f>Поликлиника!AB46</f>
        <v>14860.570000000003</v>
      </c>
      <c r="M46" s="139">
        <f>Поликлиника!AF46</f>
        <v>14860.570000000003</v>
      </c>
      <c r="N46" s="159">
        <f t="shared" si="4"/>
        <v>0</v>
      </c>
      <c r="O46" s="145">
        <f>Поликлиника!BH46</f>
        <v>0</v>
      </c>
      <c r="P46" s="145">
        <f>Поликлиника!BL46</f>
        <v>0</v>
      </c>
      <c r="Q46" s="142">
        <f t="shared" si="5"/>
        <v>0</v>
      </c>
      <c r="R46" s="139">
        <f>Поликлиника!BX46</f>
        <v>12339.509999999998</v>
      </c>
      <c r="S46" s="139">
        <f>Поликлиника!CB46</f>
        <v>12339.509999999998</v>
      </c>
      <c r="T46" s="159">
        <f t="shared" si="6"/>
        <v>0</v>
      </c>
      <c r="U46" s="160">
        <f>Поликлиника!CO46</f>
        <v>595.24</v>
      </c>
      <c r="V46" s="160">
        <f>Поликлиника!CS46</f>
        <v>595.24</v>
      </c>
      <c r="W46" s="161">
        <f t="shared" si="7"/>
        <v>0</v>
      </c>
      <c r="X46" s="162">
        <f>'Круглосуточный стационар'!D46</f>
        <v>3002.5200000000004</v>
      </c>
      <c r="Y46" s="163">
        <f>'Круглосуточный стационар'!J46</f>
        <v>3002.5200000000004</v>
      </c>
      <c r="Z46" s="159">
        <f t="shared" si="8"/>
        <v>0</v>
      </c>
      <c r="AA46" s="163">
        <f>'Круглосуточный стационар'!X46</f>
        <v>0</v>
      </c>
      <c r="AB46" s="163">
        <f>'Круглосуточный стационар'!AB46</f>
        <v>0</v>
      </c>
      <c r="AC46" s="161">
        <f t="shared" si="9"/>
        <v>0</v>
      </c>
      <c r="AD46" s="158">
        <f>'Дневной стационар'!D46</f>
        <v>0</v>
      </c>
      <c r="AE46" s="139">
        <f>'Дневной стационар'!L46</f>
        <v>0</v>
      </c>
      <c r="AF46" s="159">
        <f t="shared" si="10"/>
        <v>0</v>
      </c>
      <c r="AG46" s="139"/>
      <c r="AH46" s="139"/>
      <c r="AI46" s="161">
        <f t="shared" si="11"/>
        <v>0</v>
      </c>
      <c r="AJ46" s="164">
        <f t="shared" si="12"/>
        <v>57792.55</v>
      </c>
      <c r="AK46" s="170">
        <f t="shared" si="13"/>
        <v>57186.539999999994</v>
      </c>
      <c r="AL46" s="165">
        <f t="shared" si="14"/>
        <v>-606.01000000000931</v>
      </c>
      <c r="AM46" s="198">
        <f>'[4]410043'!$W$15</f>
        <v>951.71385805826185</v>
      </c>
      <c r="AN46" s="198">
        <f>'[1]410043'!$W$15</f>
        <v>951.71385805826185</v>
      </c>
      <c r="AO46" s="199">
        <f t="shared" si="15"/>
        <v>0</v>
      </c>
      <c r="AP46" s="198">
        <f t="shared" si="16"/>
        <v>56840.836141941742</v>
      </c>
      <c r="AQ46" s="198">
        <f t="shared" si="17"/>
        <v>56234.826141941732</v>
      </c>
      <c r="AR46" s="199">
        <f t="shared" si="18"/>
        <v>-606.01000000000931</v>
      </c>
      <c r="AS46" s="200"/>
    </row>
    <row r="47" spans="1:45" x14ac:dyDescent="0.25">
      <c r="A47" s="9">
        <f>'Скорая медицинская помощь'!A47</f>
        <v>34</v>
      </c>
      <c r="B47" s="136" t="str">
        <f>'Скорая медицинская помощь'!C47</f>
        <v>ГБУЗ ККДИБ</v>
      </c>
      <c r="C47" s="158">
        <f>'Скорая медицинская помощь'!E47</f>
        <v>0</v>
      </c>
      <c r="D47" s="139">
        <f>'Скорая медицинская помощь'!I47</f>
        <v>0</v>
      </c>
      <c r="E47" s="175">
        <f t="shared" si="1"/>
        <v>0</v>
      </c>
      <c r="F47" s="158">
        <f>Поликлиника!E47</f>
        <v>0</v>
      </c>
      <c r="G47" s="139">
        <f>Поликлиника!K47</f>
        <v>0</v>
      </c>
      <c r="H47" s="159">
        <f t="shared" si="2"/>
        <v>0</v>
      </c>
      <c r="I47" s="160">
        <f>Поликлиника!AR47</f>
        <v>0</v>
      </c>
      <c r="J47" s="160">
        <f>Поликлиника!AV47</f>
        <v>0</v>
      </c>
      <c r="K47" s="159">
        <f t="shared" si="3"/>
        <v>0</v>
      </c>
      <c r="L47" s="139">
        <f>Поликлиника!AB47</f>
        <v>0</v>
      </c>
      <c r="M47" s="139">
        <f>Поликлиника!AF47</f>
        <v>0</v>
      </c>
      <c r="N47" s="159">
        <f t="shared" si="4"/>
        <v>0</v>
      </c>
      <c r="O47" s="145">
        <f>Поликлиника!BH47</f>
        <v>5398.76</v>
      </c>
      <c r="P47" s="145">
        <f>Поликлиника!BL47</f>
        <v>5398.76</v>
      </c>
      <c r="Q47" s="142">
        <f t="shared" si="5"/>
        <v>0</v>
      </c>
      <c r="R47" s="139">
        <f>Поликлиника!BX47</f>
        <v>0</v>
      </c>
      <c r="S47" s="139">
        <f>Поликлиника!CB47</f>
        <v>0</v>
      </c>
      <c r="T47" s="159">
        <f t="shared" si="6"/>
        <v>0</v>
      </c>
      <c r="U47" s="160">
        <f>Поликлиника!CO47</f>
        <v>109569.53899999999</v>
      </c>
      <c r="V47" s="160">
        <f>Поликлиника!CS47</f>
        <v>109569.53899999999</v>
      </c>
      <c r="W47" s="161">
        <f t="shared" si="7"/>
        <v>0</v>
      </c>
      <c r="X47" s="162">
        <f>'Круглосуточный стационар'!D47</f>
        <v>327328.44</v>
      </c>
      <c r="Y47" s="163">
        <f>'Круглосуточный стационар'!J47</f>
        <v>327328.44</v>
      </c>
      <c r="Z47" s="159">
        <f t="shared" si="8"/>
        <v>0</v>
      </c>
      <c r="AA47" s="163">
        <f>'Круглосуточный стационар'!X47</f>
        <v>0</v>
      </c>
      <c r="AB47" s="163">
        <f>'Круглосуточный стационар'!AB47</f>
        <v>0</v>
      </c>
      <c r="AC47" s="161">
        <f t="shared" si="9"/>
        <v>0</v>
      </c>
      <c r="AD47" s="158">
        <f>'Дневной стационар'!D47</f>
        <v>4050.08</v>
      </c>
      <c r="AE47" s="139">
        <f>'Дневной стационар'!L47</f>
        <v>4050.08</v>
      </c>
      <c r="AF47" s="159">
        <f t="shared" si="10"/>
        <v>0</v>
      </c>
      <c r="AG47" s="139"/>
      <c r="AH47" s="139"/>
      <c r="AI47" s="161">
        <f t="shared" si="11"/>
        <v>0</v>
      </c>
      <c r="AJ47" s="164">
        <f t="shared" si="12"/>
        <v>446346.81900000002</v>
      </c>
      <c r="AK47" s="170">
        <f t="shared" si="13"/>
        <v>446346.81900000002</v>
      </c>
      <c r="AL47" s="165">
        <f t="shared" si="14"/>
        <v>0</v>
      </c>
      <c r="AM47" s="198">
        <f>'[4]410046'!$W$15</f>
        <v>291.43946494736844</v>
      </c>
      <c r="AN47" s="198">
        <f>'[1]410046'!$W$15</f>
        <v>291.43946494736844</v>
      </c>
      <c r="AO47" s="199">
        <f t="shared" si="15"/>
        <v>0</v>
      </c>
      <c r="AP47" s="198">
        <f t="shared" si="16"/>
        <v>446055.37953505263</v>
      </c>
      <c r="AQ47" s="198">
        <f t="shared" si="17"/>
        <v>446055.37953505263</v>
      </c>
      <c r="AR47" s="199">
        <f t="shared" si="18"/>
        <v>0</v>
      </c>
      <c r="AS47" s="200"/>
    </row>
    <row r="48" spans="1:45" x14ac:dyDescent="0.25">
      <c r="A48" s="9">
        <f>'Скорая медицинская помощь'!A48</f>
        <v>35</v>
      </c>
      <c r="B48" s="136" t="str">
        <f>'Скорая медицинская помощь'!C48</f>
        <v>ГБУЗ КК "ОЗЕРНОВСКАЯ РБ"</v>
      </c>
      <c r="C48" s="158">
        <f>'Скорая медицинская помощь'!E48</f>
        <v>16158.37</v>
      </c>
      <c r="D48" s="139">
        <f>'Скорая медицинская помощь'!I48</f>
        <v>16158.37</v>
      </c>
      <c r="E48" s="175">
        <f t="shared" si="1"/>
        <v>0</v>
      </c>
      <c r="F48" s="158">
        <f>Поликлиника!E48</f>
        <v>14249.52</v>
      </c>
      <c r="G48" s="139">
        <f>Поликлиника!K48</f>
        <v>14249.52</v>
      </c>
      <c r="H48" s="159">
        <f t="shared" si="2"/>
        <v>0</v>
      </c>
      <c r="I48" s="160">
        <f>Поликлиника!AR48</f>
        <v>1914.22</v>
      </c>
      <c r="J48" s="160">
        <f>Поликлиника!AV48</f>
        <v>1808.41</v>
      </c>
      <c r="K48" s="159">
        <f t="shared" si="3"/>
        <v>-105.80999999999995</v>
      </c>
      <c r="L48" s="139">
        <f>Поликлиника!AB48</f>
        <v>26095.550000000003</v>
      </c>
      <c r="M48" s="139">
        <f>Поликлиника!AF48</f>
        <v>26095.550000000003</v>
      </c>
      <c r="N48" s="159">
        <f t="shared" si="4"/>
        <v>0</v>
      </c>
      <c r="O48" s="145">
        <f>Поликлиника!BH48</f>
        <v>2429.44</v>
      </c>
      <c r="P48" s="145">
        <f>Поликлиника!BL48</f>
        <v>2429.44</v>
      </c>
      <c r="Q48" s="142">
        <f t="shared" si="5"/>
        <v>0</v>
      </c>
      <c r="R48" s="139">
        <f>Поликлиника!BX48</f>
        <v>30674.77</v>
      </c>
      <c r="S48" s="139">
        <f>Поликлиника!CB48</f>
        <v>30674.77</v>
      </c>
      <c r="T48" s="159">
        <f t="shared" si="6"/>
        <v>0</v>
      </c>
      <c r="U48" s="160">
        <f>Поликлиника!CO48</f>
        <v>0</v>
      </c>
      <c r="V48" s="160">
        <f>Поликлиника!CS48</f>
        <v>0</v>
      </c>
      <c r="W48" s="161">
        <f t="shared" si="7"/>
        <v>0</v>
      </c>
      <c r="X48" s="162">
        <f>'Круглосуточный стационар'!D48</f>
        <v>38206.050000000003</v>
      </c>
      <c r="Y48" s="163">
        <f>'Круглосуточный стационар'!J48</f>
        <v>38206.050000000003</v>
      </c>
      <c r="Z48" s="159">
        <f t="shared" si="8"/>
        <v>0</v>
      </c>
      <c r="AA48" s="163">
        <f>'Круглосуточный стационар'!X48</f>
        <v>0</v>
      </c>
      <c r="AB48" s="163">
        <f>'Круглосуточный стационар'!AB48</f>
        <v>0</v>
      </c>
      <c r="AC48" s="161">
        <f t="shared" si="9"/>
        <v>0</v>
      </c>
      <c r="AD48" s="158">
        <f>'Дневной стационар'!D48</f>
        <v>9975.27</v>
      </c>
      <c r="AE48" s="139">
        <f>'Дневной стационар'!L48</f>
        <v>9975.27</v>
      </c>
      <c r="AF48" s="159">
        <f t="shared" si="10"/>
        <v>0</v>
      </c>
      <c r="AG48" s="139"/>
      <c r="AH48" s="139"/>
      <c r="AI48" s="161">
        <f t="shared" si="11"/>
        <v>0</v>
      </c>
      <c r="AJ48" s="164">
        <f t="shared" si="12"/>
        <v>139703.19</v>
      </c>
      <c r="AK48" s="170">
        <f t="shared" si="13"/>
        <v>139597.38</v>
      </c>
      <c r="AL48" s="165">
        <f t="shared" si="14"/>
        <v>-105.80999999999767</v>
      </c>
      <c r="AM48" s="198">
        <f>'[4]410047'!$W$15</f>
        <v>763.37467665320958</v>
      </c>
      <c r="AN48" s="198">
        <f>'[1]410047'!$W$15</f>
        <v>2825.5505773331265</v>
      </c>
      <c r="AO48" s="199">
        <f t="shared" si="15"/>
        <v>2062.175900679917</v>
      </c>
      <c r="AP48" s="198">
        <f t="shared" si="16"/>
        <v>138939.81532334679</v>
      </c>
      <c r="AQ48" s="198">
        <f t="shared" si="17"/>
        <v>136771.82942266687</v>
      </c>
      <c r="AR48" s="199">
        <f t="shared" si="18"/>
        <v>-2167.9859006799234</v>
      </c>
      <c r="AS48" s="200"/>
    </row>
    <row r="49" spans="1:45" x14ac:dyDescent="0.25">
      <c r="A49" s="9">
        <f>'Скорая медицинская помощь'!A49</f>
        <v>36</v>
      </c>
      <c r="B49" s="156" t="str">
        <f>'Скорая медицинская помощь'!C49</f>
        <v>ГБУЗ КК ЕССМП</v>
      </c>
      <c r="C49" s="158">
        <f>'Скорая медицинская помощь'!E49</f>
        <v>228960.49</v>
      </c>
      <c r="D49" s="139">
        <f>'Скорая медицинская помощь'!I49</f>
        <v>228960.49</v>
      </c>
      <c r="E49" s="175">
        <f t="shared" si="1"/>
        <v>0</v>
      </c>
      <c r="F49" s="158">
        <f>Поликлиника!E49</f>
        <v>0</v>
      </c>
      <c r="G49" s="139">
        <f>Поликлиника!K49</f>
        <v>0</v>
      </c>
      <c r="H49" s="159">
        <f t="shared" si="2"/>
        <v>0</v>
      </c>
      <c r="I49" s="160">
        <f>Поликлиника!AR49</f>
        <v>0</v>
      </c>
      <c r="J49" s="160">
        <f>Поликлиника!AV49</f>
        <v>0</v>
      </c>
      <c r="K49" s="159">
        <f t="shared" si="3"/>
        <v>0</v>
      </c>
      <c r="L49" s="139">
        <f>Поликлиника!AB49</f>
        <v>0</v>
      </c>
      <c r="M49" s="139">
        <f>Поликлиника!AF49</f>
        <v>0</v>
      </c>
      <c r="N49" s="159">
        <f t="shared" si="4"/>
        <v>0</v>
      </c>
      <c r="O49" s="145">
        <f>Поликлиника!BH49</f>
        <v>8498.93</v>
      </c>
      <c r="P49" s="145">
        <f>Поликлиника!BL49</f>
        <v>8498.93</v>
      </c>
      <c r="Q49" s="142">
        <f t="shared" si="5"/>
        <v>0</v>
      </c>
      <c r="R49" s="139">
        <f>Поликлиника!BX49</f>
        <v>0</v>
      </c>
      <c r="S49" s="139">
        <f>Поликлиника!CB49</f>
        <v>0</v>
      </c>
      <c r="T49" s="159">
        <f t="shared" si="6"/>
        <v>0</v>
      </c>
      <c r="U49" s="160">
        <f>Поликлиника!CO49</f>
        <v>0</v>
      </c>
      <c r="V49" s="160">
        <f>Поликлиника!CS49</f>
        <v>0</v>
      </c>
      <c r="W49" s="161">
        <f t="shared" si="7"/>
        <v>0</v>
      </c>
      <c r="X49" s="162">
        <f>'Круглосуточный стационар'!D49</f>
        <v>0</v>
      </c>
      <c r="Y49" s="163">
        <f>'Круглосуточный стационар'!J49</f>
        <v>0</v>
      </c>
      <c r="Z49" s="159">
        <f t="shared" si="8"/>
        <v>0</v>
      </c>
      <c r="AA49" s="163">
        <f>'Круглосуточный стационар'!X49</f>
        <v>0</v>
      </c>
      <c r="AB49" s="163">
        <f>'Круглосуточный стационар'!AB49</f>
        <v>0</v>
      </c>
      <c r="AC49" s="161">
        <f t="shared" si="9"/>
        <v>0</v>
      </c>
      <c r="AD49" s="158">
        <f>'Дневной стационар'!D49</f>
        <v>0</v>
      </c>
      <c r="AE49" s="139">
        <f>'Дневной стационар'!L49</f>
        <v>0</v>
      </c>
      <c r="AF49" s="159">
        <f t="shared" si="10"/>
        <v>0</v>
      </c>
      <c r="AG49" s="139"/>
      <c r="AH49" s="139"/>
      <c r="AI49" s="161">
        <f t="shared" si="11"/>
        <v>0</v>
      </c>
      <c r="AJ49" s="164">
        <f t="shared" si="12"/>
        <v>237459.41999999998</v>
      </c>
      <c r="AK49" s="170">
        <f t="shared" si="13"/>
        <v>237459.41999999998</v>
      </c>
      <c r="AL49" s="165">
        <f t="shared" si="14"/>
        <v>0</v>
      </c>
      <c r="AM49" s="198">
        <f>'[4]410051'!$W$15</f>
        <v>0</v>
      </c>
      <c r="AN49" s="198">
        <f>'[1]410051'!$W$15</f>
        <v>0</v>
      </c>
      <c r="AO49" s="199">
        <f t="shared" si="15"/>
        <v>0</v>
      </c>
      <c r="AP49" s="198">
        <f t="shared" si="16"/>
        <v>237459.41999999998</v>
      </c>
      <c r="AQ49" s="198">
        <f t="shared" si="17"/>
        <v>237459.41999999998</v>
      </c>
      <c r="AR49" s="199">
        <f t="shared" si="18"/>
        <v>0</v>
      </c>
      <c r="AS49" s="200"/>
    </row>
    <row r="50" spans="1:45" x14ac:dyDescent="0.25">
      <c r="A50" s="9">
        <f>'Скорая медицинская помощь'!A50</f>
        <v>37</v>
      </c>
      <c r="B50" s="136" t="str">
        <f>'Скорая медицинская помощь'!C50</f>
        <v>ГБУЗКК "П-КГССМП"</v>
      </c>
      <c r="C50" s="158">
        <f>'Скорая медицинская помощь'!E50</f>
        <v>660006.08000000007</v>
      </c>
      <c r="D50" s="139">
        <f>'Скорая медицинская помощь'!I50</f>
        <v>660006.08000000007</v>
      </c>
      <c r="E50" s="175">
        <f t="shared" si="1"/>
        <v>0</v>
      </c>
      <c r="F50" s="158">
        <f>Поликлиника!E50</f>
        <v>0</v>
      </c>
      <c r="G50" s="139">
        <f>Поликлиника!K50</f>
        <v>0</v>
      </c>
      <c r="H50" s="159">
        <f t="shared" si="2"/>
        <v>0</v>
      </c>
      <c r="I50" s="160">
        <f>Поликлиника!AR50</f>
        <v>0</v>
      </c>
      <c r="J50" s="160">
        <f>Поликлиника!AV50</f>
        <v>0</v>
      </c>
      <c r="K50" s="159">
        <f t="shared" si="3"/>
        <v>0</v>
      </c>
      <c r="L50" s="139">
        <f>Поликлиника!AB50</f>
        <v>0</v>
      </c>
      <c r="M50" s="139">
        <f>Поликлиника!AF50</f>
        <v>0</v>
      </c>
      <c r="N50" s="159">
        <f t="shared" si="4"/>
        <v>0</v>
      </c>
      <c r="O50" s="145">
        <f>Поликлиника!BH50</f>
        <v>815.12</v>
      </c>
      <c r="P50" s="145">
        <f>Поликлиника!BL50</f>
        <v>815.12</v>
      </c>
      <c r="Q50" s="142">
        <f t="shared" si="5"/>
        <v>0</v>
      </c>
      <c r="R50" s="139">
        <f>Поликлиника!BX50</f>
        <v>0</v>
      </c>
      <c r="S50" s="139">
        <f>Поликлиника!CB50</f>
        <v>0</v>
      </c>
      <c r="T50" s="159">
        <f t="shared" si="6"/>
        <v>0</v>
      </c>
      <c r="U50" s="160">
        <f>Поликлиника!CO50</f>
        <v>0</v>
      </c>
      <c r="V50" s="160">
        <f>Поликлиника!CS50</f>
        <v>0</v>
      </c>
      <c r="W50" s="161">
        <f t="shared" si="7"/>
        <v>0</v>
      </c>
      <c r="X50" s="162">
        <f>'Круглосуточный стационар'!D50</f>
        <v>0</v>
      </c>
      <c r="Y50" s="163">
        <f>'Круглосуточный стационар'!J50</f>
        <v>0</v>
      </c>
      <c r="Z50" s="159">
        <f t="shared" si="8"/>
        <v>0</v>
      </c>
      <c r="AA50" s="163">
        <f>'Круглосуточный стационар'!X50</f>
        <v>0</v>
      </c>
      <c r="AB50" s="163">
        <f>'Круглосуточный стационар'!AB50</f>
        <v>0</v>
      </c>
      <c r="AC50" s="161">
        <f t="shared" si="9"/>
        <v>0</v>
      </c>
      <c r="AD50" s="158">
        <f>'Дневной стационар'!D50</f>
        <v>0</v>
      </c>
      <c r="AE50" s="139">
        <f>'Дневной стационар'!L50</f>
        <v>0</v>
      </c>
      <c r="AF50" s="159">
        <f t="shared" si="10"/>
        <v>0</v>
      </c>
      <c r="AG50" s="139"/>
      <c r="AH50" s="139"/>
      <c r="AI50" s="161">
        <f t="shared" si="11"/>
        <v>0</v>
      </c>
      <c r="AJ50" s="164">
        <f t="shared" si="12"/>
        <v>660821.20000000007</v>
      </c>
      <c r="AK50" s="170">
        <f t="shared" si="13"/>
        <v>660821.20000000007</v>
      </c>
      <c r="AL50" s="165">
        <f t="shared" si="14"/>
        <v>0</v>
      </c>
      <c r="AM50" s="198">
        <f>'[4]410052'!$W$15</f>
        <v>0</v>
      </c>
      <c r="AN50" s="198">
        <f>'[1]410052'!$W$15</f>
        <v>0</v>
      </c>
      <c r="AO50" s="199">
        <f t="shared" si="15"/>
        <v>0</v>
      </c>
      <c r="AP50" s="198">
        <f t="shared" si="16"/>
        <v>660821.20000000007</v>
      </c>
      <c r="AQ50" s="198">
        <f t="shared" si="17"/>
        <v>660821.20000000007</v>
      </c>
      <c r="AR50" s="199">
        <f t="shared" si="18"/>
        <v>0</v>
      </c>
      <c r="AS50" s="200"/>
    </row>
    <row r="51" spans="1:45" x14ac:dyDescent="0.25">
      <c r="A51" s="9">
        <f>'Скорая медицинская помощь'!A51</f>
        <v>38</v>
      </c>
      <c r="B51" s="136" t="str">
        <f>'Скорая медицинская помощь'!C51</f>
        <v>ООО "КНК"</v>
      </c>
      <c r="C51" s="158">
        <f>'Скорая медицинская помощь'!E51</f>
        <v>0</v>
      </c>
      <c r="D51" s="139">
        <f>'Скорая медицинская помощь'!I51</f>
        <v>0</v>
      </c>
      <c r="E51" s="175">
        <f t="shared" si="1"/>
        <v>0</v>
      </c>
      <c r="F51" s="158">
        <f>Поликлиника!E51</f>
        <v>0</v>
      </c>
      <c r="G51" s="139">
        <f>Поликлиника!K51</f>
        <v>0</v>
      </c>
      <c r="H51" s="159">
        <f t="shared" si="2"/>
        <v>0</v>
      </c>
      <c r="I51" s="160">
        <f>Поликлиника!AR51</f>
        <v>0</v>
      </c>
      <c r="J51" s="160">
        <f>Поликлиника!AV51</f>
        <v>0</v>
      </c>
      <c r="K51" s="159">
        <f t="shared" si="3"/>
        <v>0</v>
      </c>
      <c r="L51" s="139">
        <f>Поликлиника!AB51</f>
        <v>7.04596</v>
      </c>
      <c r="M51" s="139">
        <f>Поликлиника!AF51</f>
        <v>7.04596</v>
      </c>
      <c r="N51" s="159">
        <f t="shared" si="4"/>
        <v>0</v>
      </c>
      <c r="O51" s="145">
        <f>Поликлиника!BH51</f>
        <v>0</v>
      </c>
      <c r="P51" s="145">
        <f>Поликлиника!BL51</f>
        <v>0</v>
      </c>
      <c r="Q51" s="142">
        <f t="shared" si="5"/>
        <v>0</v>
      </c>
      <c r="R51" s="139">
        <f>Поликлиника!BX51</f>
        <v>0</v>
      </c>
      <c r="S51" s="139">
        <f>Поликлиника!CB51</f>
        <v>0</v>
      </c>
      <c r="T51" s="159">
        <f t="shared" si="6"/>
        <v>0</v>
      </c>
      <c r="U51" s="160">
        <f>Поликлиника!CO51</f>
        <v>5751.26</v>
      </c>
      <c r="V51" s="160">
        <f>Поликлиника!CS51</f>
        <v>5751.26</v>
      </c>
      <c r="W51" s="161">
        <f t="shared" si="7"/>
        <v>0</v>
      </c>
      <c r="X51" s="162">
        <f>'Круглосуточный стационар'!D51</f>
        <v>0</v>
      </c>
      <c r="Y51" s="163">
        <f>'Круглосуточный стационар'!J51</f>
        <v>0</v>
      </c>
      <c r="Z51" s="159">
        <f t="shared" si="8"/>
        <v>0</v>
      </c>
      <c r="AA51" s="163">
        <f>'Круглосуточный стационар'!X51</f>
        <v>0</v>
      </c>
      <c r="AB51" s="163">
        <f>'Круглосуточный стационар'!AB51</f>
        <v>0</v>
      </c>
      <c r="AC51" s="161">
        <f t="shared" si="9"/>
        <v>0</v>
      </c>
      <c r="AD51" s="158">
        <f>'Дневной стационар'!D51</f>
        <v>19037.95</v>
      </c>
      <c r="AE51" s="139">
        <f>'Дневной стационар'!L51</f>
        <v>19037.95</v>
      </c>
      <c r="AF51" s="159">
        <f t="shared" si="10"/>
        <v>0</v>
      </c>
      <c r="AG51" s="139"/>
      <c r="AH51" s="139"/>
      <c r="AI51" s="161">
        <f t="shared" si="11"/>
        <v>0</v>
      </c>
      <c r="AJ51" s="164">
        <f t="shared" si="12"/>
        <v>24796.255959999999</v>
      </c>
      <c r="AK51" s="170">
        <f t="shared" si="13"/>
        <v>24796.255959999999</v>
      </c>
      <c r="AL51" s="165">
        <f t="shared" si="14"/>
        <v>0</v>
      </c>
      <c r="AM51" s="198">
        <f>'[4]410056'!$W$15</f>
        <v>0</v>
      </c>
      <c r="AN51" s="198">
        <f>'[1]410056'!$W$15</f>
        <v>0</v>
      </c>
      <c r="AO51" s="199">
        <f t="shared" si="15"/>
        <v>0</v>
      </c>
      <c r="AP51" s="198">
        <f t="shared" si="16"/>
        <v>24796.255959999999</v>
      </c>
      <c r="AQ51" s="198">
        <f t="shared" si="17"/>
        <v>24796.255959999999</v>
      </c>
      <c r="AR51" s="199">
        <f t="shared" si="18"/>
        <v>0</v>
      </c>
      <c r="AS51" s="200"/>
    </row>
    <row r="52" spans="1:45" x14ac:dyDescent="0.25">
      <c r="A52" s="9">
        <f>'Скорая медицинская помощь'!A52</f>
        <v>39</v>
      </c>
      <c r="B52" s="136" t="str">
        <f>'Скорая медицинская помощь'!C52</f>
        <v>ООО РЦ "ОРМЕДИУМ"</v>
      </c>
      <c r="C52" s="158">
        <f>'Скорая медицинская помощь'!E52</f>
        <v>0</v>
      </c>
      <c r="D52" s="139">
        <f>'Скорая медицинская помощь'!I52</f>
        <v>0</v>
      </c>
      <c r="E52" s="175">
        <f t="shared" si="1"/>
        <v>0</v>
      </c>
      <c r="F52" s="158">
        <f>Поликлиника!E52</f>
        <v>0</v>
      </c>
      <c r="G52" s="139">
        <f>Поликлиника!K52</f>
        <v>0</v>
      </c>
      <c r="H52" s="159">
        <f t="shared" si="2"/>
        <v>0</v>
      </c>
      <c r="I52" s="160">
        <f>Поликлиника!AR52</f>
        <v>0</v>
      </c>
      <c r="J52" s="160">
        <f>Поликлиника!AV52</f>
        <v>0</v>
      </c>
      <c r="K52" s="159">
        <f t="shared" si="3"/>
        <v>0</v>
      </c>
      <c r="L52" s="139">
        <f>Поликлиника!AB52</f>
        <v>0</v>
      </c>
      <c r="M52" s="139">
        <f>Поликлиника!AF52</f>
        <v>0</v>
      </c>
      <c r="N52" s="159">
        <f t="shared" si="4"/>
        <v>0</v>
      </c>
      <c r="O52" s="145">
        <f>Поликлиника!BH52</f>
        <v>0</v>
      </c>
      <c r="P52" s="145">
        <f>Поликлиника!BL52</f>
        <v>0</v>
      </c>
      <c r="Q52" s="142">
        <f t="shared" si="5"/>
        <v>0</v>
      </c>
      <c r="R52" s="139">
        <f>Поликлиника!BX52</f>
        <v>0</v>
      </c>
      <c r="S52" s="139">
        <f>Поликлиника!CB52</f>
        <v>0</v>
      </c>
      <c r="T52" s="159">
        <f t="shared" si="6"/>
        <v>0</v>
      </c>
      <c r="U52" s="160">
        <f>Поликлиника!CO52</f>
        <v>194.24</v>
      </c>
      <c r="V52" s="160">
        <f>Поликлиника!CS52</f>
        <v>194.24</v>
      </c>
      <c r="W52" s="161">
        <f t="shared" si="7"/>
        <v>0</v>
      </c>
      <c r="X52" s="162">
        <f>'Круглосуточный стационар'!D52</f>
        <v>0</v>
      </c>
      <c r="Y52" s="163">
        <f>'Круглосуточный стационар'!J52</f>
        <v>0</v>
      </c>
      <c r="Z52" s="159">
        <f t="shared" si="8"/>
        <v>0</v>
      </c>
      <c r="AA52" s="163">
        <f>'Круглосуточный стационар'!X52</f>
        <v>0</v>
      </c>
      <c r="AB52" s="163">
        <f>'Круглосуточный стационар'!AB52</f>
        <v>0</v>
      </c>
      <c r="AC52" s="161">
        <f t="shared" si="9"/>
        <v>0</v>
      </c>
      <c r="AD52" s="158">
        <f>'Дневной стационар'!D52</f>
        <v>74665.759999999995</v>
      </c>
      <c r="AE52" s="139">
        <f>'Дневной стационар'!L52</f>
        <v>74665.759999999995</v>
      </c>
      <c r="AF52" s="159">
        <f t="shared" si="10"/>
        <v>0</v>
      </c>
      <c r="AG52" s="139"/>
      <c r="AH52" s="139"/>
      <c r="AI52" s="161">
        <f t="shared" si="11"/>
        <v>0</v>
      </c>
      <c r="AJ52" s="164">
        <f t="shared" si="12"/>
        <v>74860</v>
      </c>
      <c r="AK52" s="170">
        <f t="shared" si="13"/>
        <v>74860</v>
      </c>
      <c r="AL52" s="165">
        <f>AK52-AJ52</f>
        <v>0</v>
      </c>
      <c r="AM52" s="198">
        <f>'[4]410058'!$W$15</f>
        <v>0</v>
      </c>
      <c r="AN52" s="198">
        <f>'[1]410058'!$W$15</f>
        <v>0</v>
      </c>
      <c r="AO52" s="199">
        <f t="shared" si="15"/>
        <v>0</v>
      </c>
      <c r="AP52" s="198">
        <f t="shared" si="16"/>
        <v>74860</v>
      </c>
      <c r="AQ52" s="198">
        <f t="shared" si="17"/>
        <v>74860</v>
      </c>
      <c r="AR52" s="199">
        <f t="shared" si="18"/>
        <v>0</v>
      </c>
      <c r="AS52" s="200"/>
    </row>
    <row r="53" spans="1:45" x14ac:dyDescent="0.25">
      <c r="A53" s="9">
        <f>'Скорая медицинская помощь'!A53</f>
        <v>40</v>
      </c>
      <c r="B53" s="173" t="str">
        <f>'Скорая медицинская помощь'!C53</f>
        <v>ООО "ЭКО ЦЕНТР" (г. Москва)</v>
      </c>
      <c r="C53" s="158">
        <f>'Скорая медицинская помощь'!E53</f>
        <v>0</v>
      </c>
      <c r="D53" s="139">
        <f>'Скорая медицинская помощь'!I53</f>
        <v>0</v>
      </c>
      <c r="E53" s="175">
        <f t="shared" si="1"/>
        <v>0</v>
      </c>
      <c r="F53" s="158">
        <f>Поликлиника!E53</f>
        <v>0</v>
      </c>
      <c r="G53" s="139">
        <f>Поликлиника!K53</f>
        <v>0</v>
      </c>
      <c r="H53" s="159">
        <f t="shared" si="2"/>
        <v>0</v>
      </c>
      <c r="I53" s="160">
        <f>Поликлиника!AR53</f>
        <v>0</v>
      </c>
      <c r="J53" s="160">
        <f>Поликлиника!AV53</f>
        <v>0</v>
      </c>
      <c r="K53" s="159">
        <f t="shared" si="3"/>
        <v>0</v>
      </c>
      <c r="L53" s="139">
        <f>Поликлиника!AB53</f>
        <v>0</v>
      </c>
      <c r="M53" s="139">
        <f>Поликлиника!AF53</f>
        <v>0</v>
      </c>
      <c r="N53" s="159">
        <f t="shared" si="4"/>
        <v>0</v>
      </c>
      <c r="O53" s="145">
        <f>Поликлиника!BH53</f>
        <v>0</v>
      </c>
      <c r="P53" s="145">
        <f>Поликлиника!BL53</f>
        <v>0</v>
      </c>
      <c r="Q53" s="142">
        <f t="shared" si="5"/>
        <v>0</v>
      </c>
      <c r="R53" s="139">
        <f>Поликлиника!BX53</f>
        <v>0</v>
      </c>
      <c r="S53" s="139">
        <f>Поликлиника!CB53</f>
        <v>0</v>
      </c>
      <c r="T53" s="159">
        <f t="shared" si="6"/>
        <v>0</v>
      </c>
      <c r="U53" s="160">
        <f>Поликлиника!CO53</f>
        <v>0</v>
      </c>
      <c r="V53" s="160">
        <f>Поликлиника!CS53</f>
        <v>0</v>
      </c>
      <c r="W53" s="161">
        <f t="shared" si="7"/>
        <v>0</v>
      </c>
      <c r="X53" s="162">
        <f>'Круглосуточный стационар'!D53</f>
        <v>0</v>
      </c>
      <c r="Y53" s="163">
        <f>'Круглосуточный стационар'!J53</f>
        <v>0</v>
      </c>
      <c r="Z53" s="159">
        <f t="shared" si="8"/>
        <v>0</v>
      </c>
      <c r="AA53" s="163">
        <f>'Круглосуточный стационар'!X53</f>
        <v>0</v>
      </c>
      <c r="AB53" s="163">
        <f>'Круглосуточный стационар'!AB53</f>
        <v>0</v>
      </c>
      <c r="AC53" s="161">
        <f t="shared" si="9"/>
        <v>0</v>
      </c>
      <c r="AD53" s="158">
        <f>'Дневной стационар'!D53</f>
        <v>2357.08</v>
      </c>
      <c r="AE53" s="139">
        <f>'Дневной стационар'!L53</f>
        <v>2357.08</v>
      </c>
      <c r="AF53" s="159">
        <f t="shared" si="10"/>
        <v>0</v>
      </c>
      <c r="AG53" s="139"/>
      <c r="AH53" s="139"/>
      <c r="AI53" s="161">
        <f t="shared" si="11"/>
        <v>0</v>
      </c>
      <c r="AJ53" s="164">
        <f t="shared" si="12"/>
        <v>2357.08</v>
      </c>
      <c r="AK53" s="170">
        <f t="shared" si="13"/>
        <v>2357.08</v>
      </c>
      <c r="AL53" s="165">
        <f t="shared" si="14"/>
        <v>0</v>
      </c>
      <c r="AM53" s="198">
        <f>'[4]410064'!$W$15</f>
        <v>0</v>
      </c>
      <c r="AN53" s="198">
        <f>'[1]410064'!$W$15</f>
        <v>0</v>
      </c>
      <c r="AO53" s="199">
        <f t="shared" si="15"/>
        <v>0</v>
      </c>
      <c r="AP53" s="198">
        <f t="shared" si="16"/>
        <v>2357.08</v>
      </c>
      <c r="AQ53" s="198">
        <f t="shared" si="17"/>
        <v>2357.08</v>
      </c>
      <c r="AR53" s="199">
        <f t="shared" si="18"/>
        <v>0</v>
      </c>
      <c r="AS53" s="200"/>
    </row>
    <row r="54" spans="1:45" x14ac:dyDescent="0.25">
      <c r="A54" s="9">
        <f>'Скорая медицинская помощь'!A54</f>
        <v>41</v>
      </c>
      <c r="B54" s="156" t="str">
        <f>'Скорая медицинская помощь'!C54</f>
        <v>ГБУЗ КК ЦОЗМП</v>
      </c>
      <c r="C54" s="158">
        <f>'Скорая медицинская помощь'!E54</f>
        <v>0</v>
      </c>
      <c r="D54" s="139">
        <f>'Скорая медицинская помощь'!I54</f>
        <v>0</v>
      </c>
      <c r="E54" s="175">
        <f t="shared" si="1"/>
        <v>0</v>
      </c>
      <c r="F54" s="158">
        <f>Поликлиника!E54</f>
        <v>93616.549999999988</v>
      </c>
      <c r="G54" s="139">
        <f>Поликлиника!K54</f>
        <v>93616.549999999988</v>
      </c>
      <c r="H54" s="159">
        <f t="shared" si="2"/>
        <v>0</v>
      </c>
      <c r="I54" s="160">
        <f>Поликлиника!AR54</f>
        <v>33705.950000000004</v>
      </c>
      <c r="J54" s="160">
        <f>Поликлиника!AV54</f>
        <v>33705.950000000004</v>
      </c>
      <c r="K54" s="159">
        <f t="shared" si="3"/>
        <v>0</v>
      </c>
      <c r="L54" s="139">
        <f>Поликлиника!AB54</f>
        <v>20644.59</v>
      </c>
      <c r="M54" s="139">
        <f>Поликлиника!AF54</f>
        <v>20644.59</v>
      </c>
      <c r="N54" s="159">
        <f t="shared" si="4"/>
        <v>0</v>
      </c>
      <c r="O54" s="145">
        <f>Поликлиника!BH54</f>
        <v>10743.53</v>
      </c>
      <c r="P54" s="145">
        <f>Поликлиника!BL54</f>
        <v>10743.53</v>
      </c>
      <c r="Q54" s="142">
        <f t="shared" si="5"/>
        <v>0</v>
      </c>
      <c r="R54" s="139">
        <f>Поликлиника!BX54</f>
        <v>22742.68</v>
      </c>
      <c r="S54" s="139">
        <f>Поликлиника!CB54</f>
        <v>22742.68</v>
      </c>
      <c r="T54" s="159">
        <f t="shared" si="6"/>
        <v>0</v>
      </c>
      <c r="U54" s="160">
        <f>Поликлиника!CO54</f>
        <v>2785.44</v>
      </c>
      <c r="V54" s="160">
        <f>Поликлиника!CS54</f>
        <v>2785.44</v>
      </c>
      <c r="W54" s="161">
        <f t="shared" si="7"/>
        <v>0</v>
      </c>
      <c r="X54" s="162">
        <f>'Круглосуточный стационар'!D54</f>
        <v>0</v>
      </c>
      <c r="Y54" s="163">
        <f>'Круглосуточный стационар'!J54</f>
        <v>0</v>
      </c>
      <c r="Z54" s="159">
        <f t="shared" si="8"/>
        <v>0</v>
      </c>
      <c r="AA54" s="163">
        <f>'Круглосуточный стационар'!X54</f>
        <v>0</v>
      </c>
      <c r="AB54" s="163">
        <f>'Круглосуточный стационар'!AB54</f>
        <v>0</v>
      </c>
      <c r="AC54" s="161">
        <f t="shared" si="9"/>
        <v>0</v>
      </c>
      <c r="AD54" s="158">
        <f>'Дневной стационар'!D54</f>
        <v>49814.07</v>
      </c>
      <c r="AE54" s="139">
        <f>'Дневной стационар'!L54</f>
        <v>49814.07</v>
      </c>
      <c r="AF54" s="159">
        <f t="shared" si="10"/>
        <v>0</v>
      </c>
      <c r="AG54" s="139"/>
      <c r="AH54" s="139"/>
      <c r="AI54" s="161">
        <f t="shared" si="11"/>
        <v>0</v>
      </c>
      <c r="AJ54" s="164">
        <f t="shared" si="12"/>
        <v>234052.81</v>
      </c>
      <c r="AK54" s="170">
        <f t="shared" si="13"/>
        <v>234052.81</v>
      </c>
      <c r="AL54" s="165">
        <f t="shared" si="14"/>
        <v>0</v>
      </c>
      <c r="AM54" s="198">
        <f>'[4]410068'!$W$15</f>
        <v>21648.167378721195</v>
      </c>
      <c r="AN54" s="198">
        <f>'[1]410068'!$W$15</f>
        <v>21648.167378721195</v>
      </c>
      <c r="AO54" s="199">
        <f t="shared" si="15"/>
        <v>0</v>
      </c>
      <c r="AP54" s="198">
        <f t="shared" si="16"/>
        <v>212404.64262127879</v>
      </c>
      <c r="AQ54" s="198">
        <f t="shared" si="17"/>
        <v>212404.64262127879</v>
      </c>
      <c r="AR54" s="199">
        <f>AQ54-AP54</f>
        <v>0</v>
      </c>
      <c r="AS54" s="200"/>
    </row>
    <row r="55" spans="1:45" x14ac:dyDescent="0.25">
      <c r="A55" s="9">
        <f>'Скорая медицинская помощь'!A55</f>
        <v>42</v>
      </c>
      <c r="B55" s="173" t="str">
        <f>'Скорая медицинская помощь'!C55</f>
        <v>ООО "ИМПУЛЬС"</v>
      </c>
      <c r="C55" s="158">
        <f>'Скорая медицинская помощь'!E55</f>
        <v>0</v>
      </c>
      <c r="D55" s="139">
        <f>'Скорая медицинская помощь'!I55</f>
        <v>0</v>
      </c>
      <c r="E55" s="175">
        <f t="shared" si="1"/>
        <v>0</v>
      </c>
      <c r="F55" s="158">
        <f>Поликлиника!E55</f>
        <v>0</v>
      </c>
      <c r="G55" s="139">
        <f>Поликлиника!K55</f>
        <v>0</v>
      </c>
      <c r="H55" s="159">
        <f t="shared" si="2"/>
        <v>0</v>
      </c>
      <c r="I55" s="160">
        <f>Поликлиника!AR55</f>
        <v>0</v>
      </c>
      <c r="J55" s="160">
        <f>Поликлиника!AV55</f>
        <v>0</v>
      </c>
      <c r="K55" s="159">
        <f t="shared" si="3"/>
        <v>0</v>
      </c>
      <c r="L55" s="139">
        <f>Поликлиника!AB55</f>
        <v>0</v>
      </c>
      <c r="M55" s="139">
        <f>Поликлиника!AF55</f>
        <v>0</v>
      </c>
      <c r="N55" s="159">
        <f t="shared" si="4"/>
        <v>0</v>
      </c>
      <c r="O55" s="145">
        <f>Поликлиника!BH55</f>
        <v>0</v>
      </c>
      <c r="P55" s="145">
        <f>Поликлиника!BL55</f>
        <v>0</v>
      </c>
      <c r="Q55" s="142">
        <f t="shared" si="5"/>
        <v>0</v>
      </c>
      <c r="R55" s="139">
        <f>Поликлиника!BX55</f>
        <v>0</v>
      </c>
      <c r="S55" s="139">
        <f>Поликлиника!CB55</f>
        <v>0</v>
      </c>
      <c r="T55" s="159">
        <f t="shared" si="6"/>
        <v>0</v>
      </c>
      <c r="U55" s="160">
        <f>Поликлиника!CO55</f>
        <v>25230.43</v>
      </c>
      <c r="V55" s="160">
        <f>Поликлиника!CS55</f>
        <v>25230.43</v>
      </c>
      <c r="W55" s="161">
        <f t="shared" si="7"/>
        <v>0</v>
      </c>
      <c r="X55" s="162">
        <f>'Круглосуточный стационар'!D55</f>
        <v>0</v>
      </c>
      <c r="Y55" s="163">
        <f>'Круглосуточный стационар'!J55</f>
        <v>0</v>
      </c>
      <c r="Z55" s="159">
        <f t="shared" si="8"/>
        <v>0</v>
      </c>
      <c r="AA55" s="163">
        <f>'Круглосуточный стационар'!X55</f>
        <v>0</v>
      </c>
      <c r="AB55" s="163">
        <f>'Круглосуточный стационар'!AB55</f>
        <v>0</v>
      </c>
      <c r="AC55" s="161">
        <f t="shared" si="9"/>
        <v>0</v>
      </c>
      <c r="AD55" s="158">
        <f>'Дневной стационар'!D55</f>
        <v>0</v>
      </c>
      <c r="AE55" s="139">
        <f>'Дневной стационар'!L55</f>
        <v>0</v>
      </c>
      <c r="AF55" s="159">
        <f t="shared" si="10"/>
        <v>0</v>
      </c>
      <c r="AG55" s="139"/>
      <c r="AH55" s="139"/>
      <c r="AI55" s="161">
        <f t="shared" si="11"/>
        <v>0</v>
      </c>
      <c r="AJ55" s="164">
        <f t="shared" si="12"/>
        <v>25230.43</v>
      </c>
      <c r="AK55" s="170">
        <f t="shared" si="13"/>
        <v>25230.43</v>
      </c>
      <c r="AL55" s="165">
        <f t="shared" si="14"/>
        <v>0</v>
      </c>
      <c r="AM55" s="198">
        <f>'[4]410069'!$W$15</f>
        <v>0</v>
      </c>
      <c r="AN55" s="198">
        <f>'[1]410069'!$W$15</f>
        <v>0</v>
      </c>
      <c r="AO55" s="199">
        <f t="shared" si="15"/>
        <v>0</v>
      </c>
      <c r="AP55" s="198">
        <f t="shared" si="16"/>
        <v>25230.43</v>
      </c>
      <c r="AQ55" s="198">
        <f t="shared" si="17"/>
        <v>25230.43</v>
      </c>
      <c r="AR55" s="199">
        <f t="shared" si="18"/>
        <v>0</v>
      </c>
      <c r="AS55" s="200"/>
    </row>
    <row r="56" spans="1:45" x14ac:dyDescent="0.25">
      <c r="A56" s="9">
        <f>'Скорая медицинская помощь'!A56</f>
        <v>43</v>
      </c>
      <c r="B56" s="173" t="str">
        <f>'Скорая медицинская помощь'!C56</f>
        <v>ООО ДЦ "ЖЕМЧУЖИНА КАМЧАТКИ"</v>
      </c>
      <c r="C56" s="158">
        <f>'Скорая медицинская помощь'!E56</f>
        <v>0</v>
      </c>
      <c r="D56" s="139">
        <f>'Скорая медицинская помощь'!I56</f>
        <v>0</v>
      </c>
      <c r="E56" s="175">
        <f t="shared" si="1"/>
        <v>0</v>
      </c>
      <c r="F56" s="158">
        <f>Поликлиника!E56</f>
        <v>0</v>
      </c>
      <c r="G56" s="139">
        <f>Поликлиника!K56</f>
        <v>0</v>
      </c>
      <c r="H56" s="159">
        <f t="shared" si="2"/>
        <v>0</v>
      </c>
      <c r="I56" s="160">
        <f>Поликлиника!AR56</f>
        <v>0</v>
      </c>
      <c r="J56" s="160">
        <f>Поликлиника!AV56</f>
        <v>0</v>
      </c>
      <c r="K56" s="159">
        <f t="shared" si="3"/>
        <v>0</v>
      </c>
      <c r="L56" s="139">
        <f>Поликлиника!AB56</f>
        <v>0</v>
      </c>
      <c r="M56" s="139">
        <f>Поликлиника!AF56</f>
        <v>0</v>
      </c>
      <c r="N56" s="159">
        <f t="shared" si="4"/>
        <v>0</v>
      </c>
      <c r="O56" s="145">
        <f>Поликлиника!BH56</f>
        <v>0</v>
      </c>
      <c r="P56" s="145">
        <f>Поликлиника!BL56</f>
        <v>0</v>
      </c>
      <c r="Q56" s="142">
        <f t="shared" si="5"/>
        <v>0</v>
      </c>
      <c r="R56" s="139">
        <f>Поликлиника!BX56</f>
        <v>0</v>
      </c>
      <c r="S56" s="139">
        <f>Поликлиника!CB56</f>
        <v>0</v>
      </c>
      <c r="T56" s="159">
        <f t="shared" si="6"/>
        <v>0</v>
      </c>
      <c r="U56" s="160">
        <f>Поликлиника!CO56</f>
        <v>0</v>
      </c>
      <c r="V56" s="160">
        <f>Поликлиника!CS56</f>
        <v>0</v>
      </c>
      <c r="W56" s="161">
        <f t="shared" si="7"/>
        <v>0</v>
      </c>
      <c r="X56" s="162">
        <f>'Круглосуточный стационар'!D56</f>
        <v>0</v>
      </c>
      <c r="Y56" s="163">
        <f>'Круглосуточный стационар'!J56</f>
        <v>0</v>
      </c>
      <c r="Z56" s="159">
        <f t="shared" si="8"/>
        <v>0</v>
      </c>
      <c r="AA56" s="163">
        <f>'Круглосуточный стационар'!X56</f>
        <v>0</v>
      </c>
      <c r="AB56" s="163">
        <f>'Круглосуточный стационар'!AB56</f>
        <v>0</v>
      </c>
      <c r="AC56" s="161">
        <f t="shared" si="9"/>
        <v>0</v>
      </c>
      <c r="AD56" s="158">
        <f>'Дневной стационар'!D56</f>
        <v>20560.010000000002</v>
      </c>
      <c r="AE56" s="139">
        <f>'Дневной стационар'!L56</f>
        <v>20560.010000000002</v>
      </c>
      <c r="AF56" s="159">
        <f t="shared" si="10"/>
        <v>0</v>
      </c>
      <c r="AG56" s="139"/>
      <c r="AH56" s="139"/>
      <c r="AI56" s="161">
        <f t="shared" si="11"/>
        <v>0</v>
      </c>
      <c r="AJ56" s="164">
        <f t="shared" si="12"/>
        <v>20560.010000000002</v>
      </c>
      <c r="AK56" s="170">
        <f t="shared" si="13"/>
        <v>20560.010000000002</v>
      </c>
      <c r="AL56" s="165">
        <f t="shared" si="14"/>
        <v>0</v>
      </c>
      <c r="AM56" s="198">
        <f>'[4]410071'!$W$15</f>
        <v>0</v>
      </c>
      <c r="AN56" s="198">
        <f>'[1]410071'!$W$15</f>
        <v>0</v>
      </c>
      <c r="AO56" s="199">
        <f t="shared" si="15"/>
        <v>0</v>
      </c>
      <c r="AP56" s="198">
        <f t="shared" si="16"/>
        <v>20560.010000000002</v>
      </c>
      <c r="AQ56" s="198">
        <f t="shared" si="17"/>
        <v>20560.010000000002</v>
      </c>
      <c r="AR56" s="199">
        <f t="shared" si="18"/>
        <v>0</v>
      </c>
      <c r="AS56" s="200"/>
    </row>
    <row r="57" spans="1:45" x14ac:dyDescent="0.25">
      <c r="A57" s="9">
        <f>'Скорая медицинская помощь'!A57</f>
        <v>44</v>
      </c>
      <c r="B57" s="173" t="str">
        <f>'Скорая медицинская помощь'!C57</f>
        <v>ГБУЗ ЦЕНТР СПИД</v>
      </c>
      <c r="C57" s="158">
        <f>'Скорая медицинская помощь'!E57</f>
        <v>0</v>
      </c>
      <c r="D57" s="139">
        <f>'Скорая медицинская помощь'!I57</f>
        <v>0</v>
      </c>
      <c r="E57" s="175">
        <f t="shared" si="1"/>
        <v>0</v>
      </c>
      <c r="F57" s="158">
        <f>Поликлиника!E57</f>
        <v>0</v>
      </c>
      <c r="G57" s="139">
        <f>Поликлиника!K57</f>
        <v>0</v>
      </c>
      <c r="H57" s="159">
        <f t="shared" si="2"/>
        <v>0</v>
      </c>
      <c r="I57" s="160">
        <f>Поликлиника!AR57</f>
        <v>0</v>
      </c>
      <c r="J57" s="160">
        <f>Поликлиника!AV57</f>
        <v>0</v>
      </c>
      <c r="K57" s="159">
        <f t="shared" si="3"/>
        <v>0</v>
      </c>
      <c r="L57" s="139">
        <f>Поликлиника!AB57</f>
        <v>1010.31</v>
      </c>
      <c r="M57" s="139">
        <f>Поликлиника!AF57</f>
        <v>1010.31</v>
      </c>
      <c r="N57" s="159">
        <f t="shared" si="4"/>
        <v>0</v>
      </c>
      <c r="O57" s="145">
        <f>Поликлиника!BH57</f>
        <v>1694.37</v>
      </c>
      <c r="P57" s="145">
        <f>Поликлиника!BL57</f>
        <v>1694.37</v>
      </c>
      <c r="Q57" s="142">
        <f t="shared" si="5"/>
        <v>0</v>
      </c>
      <c r="R57" s="139">
        <f>Поликлиника!BX57</f>
        <v>4390.2399999999907</v>
      </c>
      <c r="S57" s="139">
        <f>Поликлиника!CB57</f>
        <v>4390.2399999999907</v>
      </c>
      <c r="T57" s="159">
        <f t="shared" si="6"/>
        <v>0</v>
      </c>
      <c r="U57" s="160">
        <f>Поликлиника!CO57</f>
        <v>628563.41567807982</v>
      </c>
      <c r="V57" s="160">
        <f>Поликлиника!CS57</f>
        <v>628563.41567807982</v>
      </c>
      <c r="W57" s="161">
        <f t="shared" si="7"/>
        <v>0</v>
      </c>
      <c r="X57" s="162">
        <f>'Круглосуточный стационар'!D57</f>
        <v>249872.27</v>
      </c>
      <c r="Y57" s="163">
        <f>'Круглосуточный стационар'!J57</f>
        <v>249872.27</v>
      </c>
      <c r="Z57" s="159">
        <f t="shared" si="8"/>
        <v>0</v>
      </c>
      <c r="AA57" s="163">
        <f>'Круглосуточный стационар'!X57</f>
        <v>0</v>
      </c>
      <c r="AB57" s="163">
        <f>'Круглосуточный стационар'!AB57</f>
        <v>0</v>
      </c>
      <c r="AC57" s="161">
        <f t="shared" si="9"/>
        <v>0</v>
      </c>
      <c r="AD57" s="158">
        <f>'Дневной стационар'!D57</f>
        <v>71704.62</v>
      </c>
      <c r="AE57" s="139">
        <f>'Дневной стационар'!L57</f>
        <v>71704.62</v>
      </c>
      <c r="AF57" s="159">
        <f t="shared" si="10"/>
        <v>0</v>
      </c>
      <c r="AG57" s="139"/>
      <c r="AH57" s="139"/>
      <c r="AI57" s="161">
        <f t="shared" si="11"/>
        <v>0</v>
      </c>
      <c r="AJ57" s="164">
        <f t="shared" si="12"/>
        <v>957235.22567807988</v>
      </c>
      <c r="AK57" s="170">
        <f t="shared" si="13"/>
        <v>957235.22567807988</v>
      </c>
      <c r="AL57" s="165">
        <f t="shared" si="14"/>
        <v>0</v>
      </c>
      <c r="AM57" s="198">
        <f>'[4]410077'!$W$15</f>
        <v>5939.1416365789482</v>
      </c>
      <c r="AN57" s="198">
        <f>'[1]410077'!$W$15</f>
        <v>5939.1416365789482</v>
      </c>
      <c r="AO57" s="199">
        <f t="shared" si="15"/>
        <v>0</v>
      </c>
      <c r="AP57" s="198">
        <f t="shared" si="16"/>
        <v>951296.08404150093</v>
      </c>
      <c r="AQ57" s="198">
        <f t="shared" si="17"/>
        <v>951296.08404150093</v>
      </c>
      <c r="AR57" s="199">
        <f t="shared" si="18"/>
        <v>0</v>
      </c>
      <c r="AS57" s="200"/>
    </row>
    <row r="58" spans="1:45" x14ac:dyDescent="0.25">
      <c r="A58" s="9">
        <f>'Скорая медицинская помощь'!A58</f>
        <v>45</v>
      </c>
      <c r="B58" s="173" t="str">
        <f>'Скорая медицинская помощь'!C58</f>
        <v>ГБУЗ ККПТД</v>
      </c>
      <c r="C58" s="158">
        <f>'Скорая медицинская помощь'!E58</f>
        <v>0</v>
      </c>
      <c r="D58" s="139">
        <f>'Скорая медицинская помощь'!I58</f>
        <v>0</v>
      </c>
      <c r="E58" s="175">
        <f t="shared" si="1"/>
        <v>0</v>
      </c>
      <c r="F58" s="158">
        <f>Поликлиника!E58</f>
        <v>0</v>
      </c>
      <c r="G58" s="139">
        <f>Поликлиника!K58</f>
        <v>0</v>
      </c>
      <c r="H58" s="159">
        <f t="shared" si="2"/>
        <v>0</v>
      </c>
      <c r="I58" s="160">
        <f>Поликлиника!AR58</f>
        <v>0</v>
      </c>
      <c r="J58" s="160">
        <f>Поликлиника!AV58</f>
        <v>0</v>
      </c>
      <c r="K58" s="159">
        <f t="shared" si="3"/>
        <v>0</v>
      </c>
      <c r="L58" s="139">
        <f>Поликлиника!AB58</f>
        <v>0</v>
      </c>
      <c r="M58" s="139">
        <f>Поликлиника!AF58</f>
        <v>0</v>
      </c>
      <c r="N58" s="159">
        <f t="shared" si="4"/>
        <v>0</v>
      </c>
      <c r="O58" s="145">
        <f>Поликлиника!BH58</f>
        <v>0</v>
      </c>
      <c r="P58" s="145">
        <f>Поликлиника!BL58</f>
        <v>0</v>
      </c>
      <c r="Q58" s="142">
        <f t="shared" si="5"/>
        <v>0</v>
      </c>
      <c r="R58" s="139">
        <f>Поликлиника!BX58</f>
        <v>0</v>
      </c>
      <c r="S58" s="139">
        <f>Поликлиника!CB58</f>
        <v>0</v>
      </c>
      <c r="T58" s="159">
        <f t="shared" si="6"/>
        <v>0</v>
      </c>
      <c r="U58" s="160">
        <f>Поликлиника!CO58</f>
        <v>21769.21</v>
      </c>
      <c r="V58" s="160">
        <f>Поликлиника!CS58</f>
        <v>21769.21</v>
      </c>
      <c r="W58" s="161">
        <f t="shared" si="7"/>
        <v>0</v>
      </c>
      <c r="X58" s="162">
        <f>'Круглосуточный стационар'!D58</f>
        <v>0</v>
      </c>
      <c r="Y58" s="163">
        <f>'Круглосуточный стационар'!J58</f>
        <v>0</v>
      </c>
      <c r="Z58" s="159">
        <f t="shared" si="8"/>
        <v>0</v>
      </c>
      <c r="AA58" s="163">
        <f>'Круглосуточный стационар'!X58</f>
        <v>0</v>
      </c>
      <c r="AB58" s="163">
        <f>'Круглосуточный стационар'!AB58</f>
        <v>0</v>
      </c>
      <c r="AC58" s="161">
        <f t="shared" si="9"/>
        <v>0</v>
      </c>
      <c r="AD58" s="158">
        <f>'Дневной стационар'!D58</f>
        <v>0</v>
      </c>
      <c r="AE58" s="139">
        <f>'Дневной стационар'!L58</f>
        <v>0</v>
      </c>
      <c r="AF58" s="159">
        <f t="shared" si="10"/>
        <v>0</v>
      </c>
      <c r="AG58" s="139"/>
      <c r="AH58" s="139"/>
      <c r="AI58" s="161">
        <f t="shared" si="11"/>
        <v>0</v>
      </c>
      <c r="AJ58" s="164">
        <f t="shared" si="12"/>
        <v>21769.21</v>
      </c>
      <c r="AK58" s="170">
        <f t="shared" si="13"/>
        <v>21769.21</v>
      </c>
      <c r="AL58" s="165">
        <f t="shared" si="14"/>
        <v>0</v>
      </c>
      <c r="AM58" s="198">
        <f>'[4]410089'!$W$15</f>
        <v>0</v>
      </c>
      <c r="AN58" s="198">
        <f>'[1]410089'!$W$15</f>
        <v>0</v>
      </c>
      <c r="AO58" s="199">
        <f t="shared" si="15"/>
        <v>0</v>
      </c>
      <c r="AP58" s="198">
        <f t="shared" si="16"/>
        <v>21769.21</v>
      </c>
      <c r="AQ58" s="198">
        <f t="shared" si="17"/>
        <v>21769.21</v>
      </c>
      <c r="AR58" s="199">
        <f t="shared" si="18"/>
        <v>0</v>
      </c>
      <c r="AS58" s="200"/>
    </row>
    <row r="59" spans="1:45" hidden="1" x14ac:dyDescent="0.25">
      <c r="A59" s="9">
        <f>'Скорая медицинская помощь'!A59</f>
        <v>0</v>
      </c>
      <c r="B59" s="374" t="str">
        <f>'Скорая медицинская помощь'!C59</f>
        <v>АО "МЕДИЦИНА"  (г. Москва)</v>
      </c>
      <c r="C59" s="158">
        <f>'Скорая медицинская помощь'!E59</f>
        <v>0</v>
      </c>
      <c r="D59" s="139">
        <f>'Скорая медицинская помощь'!I59</f>
        <v>0</v>
      </c>
      <c r="E59" s="175">
        <f t="shared" si="1"/>
        <v>0</v>
      </c>
      <c r="F59" s="158">
        <f>Поликлиника!E59</f>
        <v>0</v>
      </c>
      <c r="G59" s="139">
        <f>Поликлиника!K59</f>
        <v>0</v>
      </c>
      <c r="H59" s="159">
        <f t="shared" si="2"/>
        <v>0</v>
      </c>
      <c r="I59" s="160">
        <f>Поликлиника!AR59</f>
        <v>0</v>
      </c>
      <c r="J59" s="160">
        <f>Поликлиника!AV59</f>
        <v>0</v>
      </c>
      <c r="K59" s="159">
        <f t="shared" si="3"/>
        <v>0</v>
      </c>
      <c r="L59" s="139">
        <f>Поликлиника!AB59</f>
        <v>0</v>
      </c>
      <c r="M59" s="139">
        <f>Поликлиника!AF59</f>
        <v>0</v>
      </c>
      <c r="N59" s="159">
        <f t="shared" si="4"/>
        <v>0</v>
      </c>
      <c r="O59" s="145">
        <f>Поликлиника!BH59</f>
        <v>0</v>
      </c>
      <c r="P59" s="145">
        <f>Поликлиника!BL59</f>
        <v>0</v>
      </c>
      <c r="Q59" s="142">
        <f t="shared" si="5"/>
        <v>0</v>
      </c>
      <c r="R59" s="139">
        <f>Поликлиника!BX59</f>
        <v>0</v>
      </c>
      <c r="S59" s="139">
        <f>Поликлиника!CB59</f>
        <v>0</v>
      </c>
      <c r="T59" s="159">
        <f t="shared" si="6"/>
        <v>0</v>
      </c>
      <c r="U59" s="160">
        <f>Поликлиника!CO59</f>
        <v>0</v>
      </c>
      <c r="V59" s="160">
        <f>Поликлиника!CS59</f>
        <v>0</v>
      </c>
      <c r="W59" s="161">
        <f t="shared" si="7"/>
        <v>0</v>
      </c>
      <c r="X59" s="162">
        <f>'Круглосуточный стационар'!D59</f>
        <v>0</v>
      </c>
      <c r="Y59" s="163">
        <f>'Круглосуточный стационар'!J59</f>
        <v>0</v>
      </c>
      <c r="Z59" s="159">
        <f t="shared" si="8"/>
        <v>0</v>
      </c>
      <c r="AA59" s="163">
        <f>'Круглосуточный стационар'!X59</f>
        <v>0</v>
      </c>
      <c r="AB59" s="163">
        <f>'Круглосуточный стационар'!AB59</f>
        <v>0</v>
      </c>
      <c r="AC59" s="161">
        <f t="shared" si="9"/>
        <v>0</v>
      </c>
      <c r="AD59" s="158">
        <f>'Дневной стационар'!D59</f>
        <v>0</v>
      </c>
      <c r="AE59" s="139">
        <f>'Дневной стационар'!L59</f>
        <v>0</v>
      </c>
      <c r="AF59" s="159">
        <f t="shared" si="10"/>
        <v>0</v>
      </c>
      <c r="AG59" s="139"/>
      <c r="AH59" s="139"/>
      <c r="AI59" s="161">
        <f t="shared" si="11"/>
        <v>0</v>
      </c>
      <c r="AJ59" s="164">
        <f t="shared" si="12"/>
        <v>0</v>
      </c>
      <c r="AK59" s="170">
        <f t="shared" si="13"/>
        <v>0</v>
      </c>
      <c r="AL59" s="165">
        <f t="shared" si="14"/>
        <v>0</v>
      </c>
      <c r="AM59" s="198">
        <f>'[4]410092'!$W$15</f>
        <v>0</v>
      </c>
      <c r="AN59" s="198">
        <f>'[1]410092'!$W$15</f>
        <v>0</v>
      </c>
      <c r="AO59" s="199">
        <f t="shared" si="15"/>
        <v>0</v>
      </c>
      <c r="AP59" s="198">
        <f t="shared" si="16"/>
        <v>0</v>
      </c>
      <c r="AQ59" s="198">
        <f t="shared" si="17"/>
        <v>0</v>
      </c>
      <c r="AR59" s="199">
        <f t="shared" si="18"/>
        <v>0</v>
      </c>
      <c r="AS59" s="200"/>
    </row>
    <row r="60" spans="1:45" x14ac:dyDescent="0.25">
      <c r="A60" s="9">
        <f>'Скорая медицинская помощь'!A60</f>
        <v>46</v>
      </c>
      <c r="B60" s="173" t="str">
        <f>'Скорая медицинская помощь'!C60</f>
        <v>ООО "ВИТАЛАБ" (г. Курск)</v>
      </c>
      <c r="C60" s="158">
        <f>'Скорая медицинская помощь'!E60</f>
        <v>0</v>
      </c>
      <c r="D60" s="139">
        <f>'Скорая медицинская помощь'!I60</f>
        <v>0</v>
      </c>
      <c r="E60" s="175">
        <f t="shared" si="1"/>
        <v>0</v>
      </c>
      <c r="F60" s="158">
        <f>Поликлиника!E60</f>
        <v>0</v>
      </c>
      <c r="G60" s="139">
        <f>Поликлиника!K60</f>
        <v>0</v>
      </c>
      <c r="H60" s="159">
        <f t="shared" si="2"/>
        <v>0</v>
      </c>
      <c r="I60" s="160">
        <f>Поликлиника!AR60</f>
        <v>0</v>
      </c>
      <c r="J60" s="160">
        <f>Поликлиника!AV60</f>
        <v>0</v>
      </c>
      <c r="K60" s="159">
        <f t="shared" si="3"/>
        <v>0</v>
      </c>
      <c r="L60" s="139">
        <f>Поликлиника!AB60</f>
        <v>0</v>
      </c>
      <c r="M60" s="139">
        <f>Поликлиника!AF60</f>
        <v>0</v>
      </c>
      <c r="N60" s="159">
        <f t="shared" si="4"/>
        <v>0</v>
      </c>
      <c r="O60" s="145">
        <f>Поликлиника!BH60</f>
        <v>0</v>
      </c>
      <c r="P60" s="145">
        <f>Поликлиника!BL60</f>
        <v>0</v>
      </c>
      <c r="Q60" s="142">
        <f t="shared" si="5"/>
        <v>0</v>
      </c>
      <c r="R60" s="139">
        <f>Поликлиника!BX60</f>
        <v>0</v>
      </c>
      <c r="S60" s="139">
        <f>Поликлиника!CB60</f>
        <v>0</v>
      </c>
      <c r="T60" s="159">
        <f t="shared" si="6"/>
        <v>0</v>
      </c>
      <c r="U60" s="160">
        <f>Поликлиника!CO60</f>
        <v>0</v>
      </c>
      <c r="V60" s="160">
        <f>Поликлиника!CS60</f>
        <v>0</v>
      </c>
      <c r="W60" s="161">
        <f t="shared" si="7"/>
        <v>0</v>
      </c>
      <c r="X60" s="162">
        <f>'Круглосуточный стационар'!D60</f>
        <v>0</v>
      </c>
      <c r="Y60" s="163">
        <f>'Круглосуточный стационар'!J60</f>
        <v>0</v>
      </c>
      <c r="Z60" s="159">
        <f t="shared" si="8"/>
        <v>0</v>
      </c>
      <c r="AA60" s="163">
        <f>'Круглосуточный стационар'!X60</f>
        <v>0</v>
      </c>
      <c r="AB60" s="163">
        <f>'Круглосуточный стационар'!AB60</f>
        <v>0</v>
      </c>
      <c r="AC60" s="161">
        <f t="shared" si="9"/>
        <v>0</v>
      </c>
      <c r="AD60" s="158">
        <f>'Дневной стационар'!D60</f>
        <v>0</v>
      </c>
      <c r="AE60" s="139">
        <f>'Дневной стационар'!L60</f>
        <v>0</v>
      </c>
      <c r="AF60" s="159">
        <f t="shared" si="10"/>
        <v>0</v>
      </c>
      <c r="AG60" s="139"/>
      <c r="AH60" s="139"/>
      <c r="AI60" s="161">
        <f t="shared" si="11"/>
        <v>0</v>
      </c>
      <c r="AJ60" s="164">
        <f t="shared" si="12"/>
        <v>0</v>
      </c>
      <c r="AK60" s="170">
        <f t="shared" si="13"/>
        <v>0</v>
      </c>
      <c r="AL60" s="165">
        <f t="shared" si="14"/>
        <v>0</v>
      </c>
      <c r="AM60" s="198">
        <f>'[4]410095'!$W$15</f>
        <v>0</v>
      </c>
      <c r="AN60" s="198">
        <f>'[1]410095'!$W$15</f>
        <v>0</v>
      </c>
      <c r="AO60" s="199">
        <f t="shared" si="15"/>
        <v>0</v>
      </c>
      <c r="AP60" s="198">
        <f t="shared" ref="AP60:AP68" si="19">AJ60-AM60</f>
        <v>0</v>
      </c>
      <c r="AQ60" s="198">
        <f t="shared" ref="AQ60:AQ68" si="20">AK60-AN60</f>
        <v>0</v>
      </c>
      <c r="AR60" s="199">
        <f t="shared" ref="AR60:AR68" si="21">AQ60-AP60</f>
        <v>0</v>
      </c>
      <c r="AS60" s="200"/>
    </row>
    <row r="61" spans="1:45" x14ac:dyDescent="0.25">
      <c r="A61" s="9">
        <f>'Скорая медицинская помощь'!A61</f>
        <v>47</v>
      </c>
      <c r="B61" s="173" t="str">
        <f>'Скорая медицинская помощь'!C61</f>
        <v>КАМЧАТСКИЙ ФИЛИАЛ АНО «МЕДИЦИНСКИЙ ЦЕНТР «ЖИЗНЬ»</v>
      </c>
      <c r="C61" s="158">
        <f>'Скорая медицинская помощь'!E61</f>
        <v>0</v>
      </c>
      <c r="D61" s="139">
        <f>'Скорая медицинская помощь'!I61</f>
        <v>0</v>
      </c>
      <c r="E61" s="175">
        <f t="shared" si="1"/>
        <v>0</v>
      </c>
      <c r="F61" s="158">
        <f>Поликлиника!E61</f>
        <v>0</v>
      </c>
      <c r="G61" s="139">
        <f>Поликлиника!K61</f>
        <v>0</v>
      </c>
      <c r="H61" s="159">
        <f t="shared" si="2"/>
        <v>0</v>
      </c>
      <c r="I61" s="160">
        <f>Поликлиника!AR61</f>
        <v>0</v>
      </c>
      <c r="J61" s="160">
        <f>Поликлиника!AV61</f>
        <v>0</v>
      </c>
      <c r="K61" s="159">
        <f t="shared" si="3"/>
        <v>0</v>
      </c>
      <c r="L61" s="139">
        <f>Поликлиника!AB61</f>
        <v>336.48</v>
      </c>
      <c r="M61" s="139">
        <f>Поликлиника!AF61</f>
        <v>336.48</v>
      </c>
      <c r="N61" s="159">
        <f t="shared" si="4"/>
        <v>0</v>
      </c>
      <c r="O61" s="145">
        <f>Поликлиника!BH61</f>
        <v>0</v>
      </c>
      <c r="P61" s="145">
        <f>Поликлиника!BL61</f>
        <v>0</v>
      </c>
      <c r="Q61" s="142">
        <f t="shared" si="5"/>
        <v>0</v>
      </c>
      <c r="R61" s="139">
        <f>Поликлиника!BX61</f>
        <v>89.37</v>
      </c>
      <c r="S61" s="139">
        <f>Поликлиника!CB61</f>
        <v>89.37</v>
      </c>
      <c r="T61" s="159">
        <f t="shared" si="6"/>
        <v>0</v>
      </c>
      <c r="U61" s="160">
        <f>Поликлиника!CO61</f>
        <v>0</v>
      </c>
      <c r="V61" s="160">
        <f>Поликлиника!CS61</f>
        <v>0</v>
      </c>
      <c r="W61" s="161">
        <f t="shared" si="7"/>
        <v>0</v>
      </c>
      <c r="X61" s="162">
        <f>'Круглосуточный стационар'!D61</f>
        <v>0</v>
      </c>
      <c r="Y61" s="163">
        <f>'Круглосуточный стационар'!J61</f>
        <v>0</v>
      </c>
      <c r="Z61" s="159">
        <f t="shared" si="8"/>
        <v>0</v>
      </c>
      <c r="AA61" s="163">
        <f>'Круглосуточный стационар'!X61</f>
        <v>0</v>
      </c>
      <c r="AB61" s="163">
        <f>'Круглосуточный стационар'!AB61</f>
        <v>0</v>
      </c>
      <c r="AC61" s="161">
        <f t="shared" si="9"/>
        <v>0</v>
      </c>
      <c r="AD61" s="158">
        <f>'Дневной стационар'!D61</f>
        <v>177310.22</v>
      </c>
      <c r="AE61" s="139">
        <f>'Дневной стационар'!L61</f>
        <v>177310.22</v>
      </c>
      <c r="AF61" s="159">
        <f t="shared" si="10"/>
        <v>0</v>
      </c>
      <c r="AG61" s="139"/>
      <c r="AH61" s="139"/>
      <c r="AI61" s="161">
        <f t="shared" si="11"/>
        <v>0</v>
      </c>
      <c r="AJ61" s="164">
        <f t="shared" si="12"/>
        <v>177736.07</v>
      </c>
      <c r="AK61" s="170">
        <f t="shared" si="13"/>
        <v>177736.07</v>
      </c>
      <c r="AL61" s="165">
        <f t="shared" si="14"/>
        <v>0</v>
      </c>
      <c r="AM61" s="198">
        <f>'[4]410100'!$W$15</f>
        <v>0</v>
      </c>
      <c r="AN61" s="198">
        <f>'[1]410100'!$W$15</f>
        <v>0</v>
      </c>
      <c r="AO61" s="199">
        <f t="shared" si="15"/>
        <v>0</v>
      </c>
      <c r="AP61" s="198">
        <f t="shared" si="19"/>
        <v>177736.07</v>
      </c>
      <c r="AQ61" s="198">
        <f>AK61-AN61</f>
        <v>177736.07</v>
      </c>
      <c r="AR61" s="199">
        <f t="shared" si="21"/>
        <v>0</v>
      </c>
      <c r="AS61" s="200"/>
    </row>
    <row r="62" spans="1:45" hidden="1" x14ac:dyDescent="0.25">
      <c r="A62" s="9">
        <f>'Скорая медицинская помощь'!A62</f>
        <v>0</v>
      </c>
      <c r="B62" s="374" t="str">
        <f>'Скорая медицинская помощь'!C62</f>
        <v>КГБУЗ ДККБ (г.Хабаровск)</v>
      </c>
      <c r="C62" s="158">
        <f>'Скорая медицинская помощь'!E62</f>
        <v>0</v>
      </c>
      <c r="D62" s="139">
        <f>'Скорая медицинская помощь'!I62</f>
        <v>0</v>
      </c>
      <c r="E62" s="175">
        <f t="shared" si="1"/>
        <v>0</v>
      </c>
      <c r="F62" s="158">
        <f>Поликлиника!E62</f>
        <v>0</v>
      </c>
      <c r="G62" s="139">
        <f>Поликлиника!K62</f>
        <v>0</v>
      </c>
      <c r="H62" s="159">
        <f t="shared" si="2"/>
        <v>0</v>
      </c>
      <c r="I62" s="160">
        <f>Поликлиника!AR62</f>
        <v>0</v>
      </c>
      <c r="J62" s="160">
        <f>Поликлиника!AV62</f>
        <v>0</v>
      </c>
      <c r="K62" s="159">
        <f t="shared" si="3"/>
        <v>0</v>
      </c>
      <c r="L62" s="139">
        <f>Поликлиника!AB62</f>
        <v>0</v>
      </c>
      <c r="M62" s="139">
        <f>Поликлиника!AF62</f>
        <v>0</v>
      </c>
      <c r="N62" s="159">
        <f t="shared" si="4"/>
        <v>0</v>
      </c>
      <c r="O62" s="145">
        <f>Поликлиника!BH62</f>
        <v>0</v>
      </c>
      <c r="P62" s="145">
        <f>Поликлиника!BL62</f>
        <v>0</v>
      </c>
      <c r="Q62" s="142">
        <f t="shared" si="5"/>
        <v>0</v>
      </c>
      <c r="R62" s="139">
        <f>Поликлиника!BX62</f>
        <v>0</v>
      </c>
      <c r="S62" s="139">
        <f>Поликлиника!CB62</f>
        <v>0</v>
      </c>
      <c r="T62" s="159">
        <f t="shared" si="6"/>
        <v>0</v>
      </c>
      <c r="U62" s="160">
        <f>Поликлиника!CO62</f>
        <v>0</v>
      </c>
      <c r="V62" s="160">
        <f>Поликлиника!CS62</f>
        <v>0</v>
      </c>
      <c r="W62" s="161">
        <f t="shared" si="7"/>
        <v>0</v>
      </c>
      <c r="X62" s="162">
        <f>'Круглосуточный стационар'!D62</f>
        <v>0</v>
      </c>
      <c r="Y62" s="163">
        <f>'Круглосуточный стационар'!J62</f>
        <v>0</v>
      </c>
      <c r="Z62" s="159">
        <f t="shared" si="8"/>
        <v>0</v>
      </c>
      <c r="AA62" s="163">
        <f>'Круглосуточный стационар'!X62</f>
        <v>0</v>
      </c>
      <c r="AB62" s="163">
        <f>'Круглосуточный стационар'!AB62</f>
        <v>0</v>
      </c>
      <c r="AC62" s="161">
        <f t="shared" si="9"/>
        <v>0</v>
      </c>
      <c r="AD62" s="158">
        <f>'Дневной стационар'!D62</f>
        <v>0</v>
      </c>
      <c r="AE62" s="139">
        <f>'Дневной стационар'!L62</f>
        <v>0</v>
      </c>
      <c r="AF62" s="159">
        <f t="shared" si="10"/>
        <v>0</v>
      </c>
      <c r="AG62" s="139"/>
      <c r="AH62" s="139"/>
      <c r="AI62" s="161">
        <f t="shared" si="11"/>
        <v>0</v>
      </c>
      <c r="AJ62" s="164">
        <f t="shared" si="12"/>
        <v>0</v>
      </c>
      <c r="AK62" s="170">
        <f t="shared" si="13"/>
        <v>0</v>
      </c>
      <c r="AL62" s="165">
        <f t="shared" si="14"/>
        <v>0</v>
      </c>
      <c r="AM62" s="198">
        <f>'[4]410101'!$W$15</f>
        <v>0</v>
      </c>
      <c r="AN62" s="198">
        <f>'[1]410101'!$W$15</f>
        <v>0</v>
      </c>
      <c r="AO62" s="199">
        <f t="shared" si="15"/>
        <v>0</v>
      </c>
      <c r="AP62" s="198">
        <f t="shared" si="19"/>
        <v>0</v>
      </c>
      <c r="AQ62" s="198">
        <f t="shared" si="20"/>
        <v>0</v>
      </c>
      <c r="AR62" s="199">
        <f t="shared" si="21"/>
        <v>0</v>
      </c>
      <c r="AS62" s="200"/>
    </row>
    <row r="63" spans="1:45" x14ac:dyDescent="0.25">
      <c r="A63" s="9">
        <f>'Скорая медицинская помощь'!A63</f>
        <v>48</v>
      </c>
      <c r="B63" s="173" t="str">
        <f>'Скорая медицинская помощь'!C63</f>
        <v>ООО "ЦИЭР "ЭМБРИЛАЙФ" (г. С-Петербург)</v>
      </c>
      <c r="C63" s="158">
        <f>'Скорая медицинская помощь'!E63</f>
        <v>0</v>
      </c>
      <c r="D63" s="139">
        <f>'Скорая медицинская помощь'!I63</f>
        <v>0</v>
      </c>
      <c r="E63" s="175">
        <f t="shared" si="1"/>
        <v>0</v>
      </c>
      <c r="F63" s="158">
        <f>Поликлиника!E63</f>
        <v>0</v>
      </c>
      <c r="G63" s="139">
        <f>Поликлиника!K63</f>
        <v>0</v>
      </c>
      <c r="H63" s="159">
        <f t="shared" si="2"/>
        <v>0</v>
      </c>
      <c r="I63" s="160">
        <f>Поликлиника!AR63</f>
        <v>0</v>
      </c>
      <c r="J63" s="160">
        <f>Поликлиника!AV63</f>
        <v>0</v>
      </c>
      <c r="K63" s="159">
        <f t="shared" si="3"/>
        <v>0</v>
      </c>
      <c r="L63" s="139">
        <f>Поликлиника!AB63</f>
        <v>0</v>
      </c>
      <c r="M63" s="139">
        <f>Поликлиника!AF63</f>
        <v>0</v>
      </c>
      <c r="N63" s="159">
        <f t="shared" si="4"/>
        <v>0</v>
      </c>
      <c r="O63" s="145">
        <f>Поликлиника!BH63</f>
        <v>0</v>
      </c>
      <c r="P63" s="145">
        <f>Поликлиника!BL63</f>
        <v>0</v>
      </c>
      <c r="Q63" s="142">
        <f t="shared" si="5"/>
        <v>0</v>
      </c>
      <c r="R63" s="139">
        <f>Поликлиника!BX63</f>
        <v>0</v>
      </c>
      <c r="S63" s="139">
        <f>Поликлиника!CB63</f>
        <v>0</v>
      </c>
      <c r="T63" s="159">
        <f t="shared" si="6"/>
        <v>0</v>
      </c>
      <c r="U63" s="160">
        <f>Поликлиника!CO63</f>
        <v>0</v>
      </c>
      <c r="V63" s="160">
        <f>Поликлиника!CS63</f>
        <v>0</v>
      </c>
      <c r="W63" s="161">
        <f t="shared" si="7"/>
        <v>0</v>
      </c>
      <c r="X63" s="162">
        <f>'Круглосуточный стационар'!D63</f>
        <v>0</v>
      </c>
      <c r="Y63" s="163">
        <f>'Круглосуточный стационар'!J63</f>
        <v>0</v>
      </c>
      <c r="Z63" s="159">
        <f t="shared" si="8"/>
        <v>0</v>
      </c>
      <c r="AA63" s="163">
        <f>'Круглосуточный стационар'!X63</f>
        <v>0</v>
      </c>
      <c r="AB63" s="163">
        <f>'Круглосуточный стационар'!AB63</f>
        <v>0</v>
      </c>
      <c r="AC63" s="161">
        <f t="shared" si="9"/>
        <v>0</v>
      </c>
      <c r="AD63" s="158">
        <f>'Дневной стационар'!D63</f>
        <v>2530.8999999999996</v>
      </c>
      <c r="AE63" s="139">
        <f>'Дневной стационар'!L63</f>
        <v>2530.8999999999996</v>
      </c>
      <c r="AF63" s="159">
        <f t="shared" si="10"/>
        <v>0</v>
      </c>
      <c r="AG63" s="139"/>
      <c r="AH63" s="139"/>
      <c r="AI63" s="161">
        <f t="shared" si="11"/>
        <v>0</v>
      </c>
      <c r="AJ63" s="164">
        <f t="shared" si="12"/>
        <v>2530.8999999999996</v>
      </c>
      <c r="AK63" s="170">
        <f t="shared" si="13"/>
        <v>2530.8999999999996</v>
      </c>
      <c r="AL63" s="165">
        <f t="shared" si="14"/>
        <v>0</v>
      </c>
      <c r="AM63" s="198">
        <f>'[4]410106'!$W$15</f>
        <v>0</v>
      </c>
      <c r="AN63" s="198">
        <f>'[1]410106'!$W$15</f>
        <v>0</v>
      </c>
      <c r="AO63" s="199">
        <f t="shared" si="15"/>
        <v>0</v>
      </c>
      <c r="AP63" s="198">
        <f t="shared" si="19"/>
        <v>2530.8999999999996</v>
      </c>
      <c r="AQ63" s="198">
        <f t="shared" si="20"/>
        <v>2530.8999999999996</v>
      </c>
      <c r="AR63" s="199">
        <f t="shared" si="21"/>
        <v>0</v>
      </c>
      <c r="AS63" s="200"/>
    </row>
    <row r="64" spans="1:45" x14ac:dyDescent="0.25">
      <c r="A64" s="9">
        <f>'Скорая медицинская помощь'!A64</f>
        <v>49</v>
      </c>
      <c r="B64" s="156" t="str">
        <f>'Скорая медицинская помощь'!C64</f>
        <v>ФИЛИАЛ ООО «БМК» В Г. ПЕТРОПАВЛОВСК-КАМЧАТСКИЙ</v>
      </c>
      <c r="C64" s="158">
        <f>'Скорая медицинская помощь'!E64</f>
        <v>0</v>
      </c>
      <c r="D64" s="139">
        <f>'Скорая медицинская помощь'!I64</f>
        <v>0</v>
      </c>
      <c r="E64" s="175">
        <f t="shared" si="1"/>
        <v>0</v>
      </c>
      <c r="F64" s="158">
        <f>Поликлиника!E64</f>
        <v>0</v>
      </c>
      <c r="G64" s="139">
        <f>Поликлиника!K64</f>
        <v>0</v>
      </c>
      <c r="H64" s="159">
        <f t="shared" si="2"/>
        <v>0</v>
      </c>
      <c r="I64" s="160">
        <f>Поликлиника!AR64</f>
        <v>0</v>
      </c>
      <c r="J64" s="160">
        <f>Поликлиника!AV64</f>
        <v>0</v>
      </c>
      <c r="K64" s="159">
        <f t="shared" si="3"/>
        <v>0</v>
      </c>
      <c r="L64" s="139">
        <f>Поликлиника!AB64</f>
        <v>131.22999999999999</v>
      </c>
      <c r="M64" s="139">
        <f>Поликлиника!AF64</f>
        <v>131.22999999999999</v>
      </c>
      <c r="N64" s="159">
        <f t="shared" si="4"/>
        <v>0</v>
      </c>
      <c r="O64" s="145">
        <f>Поликлиника!BH64</f>
        <v>0</v>
      </c>
      <c r="P64" s="145">
        <f>Поликлиника!BL64</f>
        <v>0</v>
      </c>
      <c r="Q64" s="142">
        <f t="shared" si="5"/>
        <v>0</v>
      </c>
      <c r="R64" s="139">
        <f>Поликлиника!BX64</f>
        <v>496.52</v>
      </c>
      <c r="S64" s="139">
        <f>Поликлиника!CB64</f>
        <v>496.52</v>
      </c>
      <c r="T64" s="159">
        <f t="shared" si="6"/>
        <v>0</v>
      </c>
      <c r="U64" s="160">
        <f>Поликлиника!CO64</f>
        <v>0</v>
      </c>
      <c r="V64" s="160">
        <f>Поликлиника!CS64</f>
        <v>0</v>
      </c>
      <c r="W64" s="161">
        <f t="shared" si="7"/>
        <v>0</v>
      </c>
      <c r="X64" s="162">
        <f>'Круглосуточный стационар'!D64</f>
        <v>0</v>
      </c>
      <c r="Y64" s="163">
        <f>'Круглосуточный стационар'!J64</f>
        <v>0</v>
      </c>
      <c r="Z64" s="159">
        <f t="shared" si="8"/>
        <v>0</v>
      </c>
      <c r="AA64" s="163">
        <f>'Круглосуточный стационар'!X64</f>
        <v>0</v>
      </c>
      <c r="AB64" s="163">
        <f>'Круглосуточный стационар'!AB64</f>
        <v>0</v>
      </c>
      <c r="AC64" s="161">
        <f t="shared" si="9"/>
        <v>0</v>
      </c>
      <c r="AD64" s="158">
        <f>'Дневной стационар'!D64</f>
        <v>88655.11</v>
      </c>
      <c r="AE64" s="139">
        <f>'Дневной стационар'!L64</f>
        <v>88655.11</v>
      </c>
      <c r="AF64" s="159">
        <f t="shared" si="10"/>
        <v>0</v>
      </c>
      <c r="AG64" s="139"/>
      <c r="AH64" s="139"/>
      <c r="AI64" s="161">
        <f t="shared" si="11"/>
        <v>0</v>
      </c>
      <c r="AJ64" s="164">
        <f t="shared" si="12"/>
        <v>89282.86</v>
      </c>
      <c r="AK64" s="170">
        <f t="shared" si="13"/>
        <v>89282.86</v>
      </c>
      <c r="AL64" s="165">
        <f t="shared" si="14"/>
        <v>0</v>
      </c>
      <c r="AM64" s="198">
        <f>'[4]410107'!$W$15</f>
        <v>0</v>
      </c>
      <c r="AN64" s="198">
        <f>'[1]410107'!$W$15</f>
        <v>0</v>
      </c>
      <c r="AO64" s="199">
        <f t="shared" si="15"/>
        <v>0</v>
      </c>
      <c r="AP64" s="198">
        <f t="shared" si="19"/>
        <v>89282.86</v>
      </c>
      <c r="AQ64" s="198">
        <f t="shared" si="20"/>
        <v>89282.86</v>
      </c>
      <c r="AR64" s="199">
        <f t="shared" si="21"/>
        <v>0</v>
      </c>
      <c r="AS64" s="200"/>
    </row>
    <row r="65" spans="1:45" x14ac:dyDescent="0.25">
      <c r="A65" s="9">
        <f>'Скорая медицинская помощь'!A65</f>
        <v>50</v>
      </c>
      <c r="B65" s="156" t="str">
        <f>'Скорая медицинская помощь'!C65</f>
        <v>ООО "АФИНА" (г.Хабаровск)</v>
      </c>
      <c r="C65" s="158">
        <f>'Скорая медицинская помощь'!E65</f>
        <v>0</v>
      </c>
      <c r="D65" s="139">
        <f>'Скорая медицинская помощь'!I65</f>
        <v>0</v>
      </c>
      <c r="E65" s="175">
        <f t="shared" si="1"/>
        <v>0</v>
      </c>
      <c r="F65" s="158">
        <f>Поликлиника!E65</f>
        <v>0</v>
      </c>
      <c r="G65" s="139">
        <f>Поликлиника!K65</f>
        <v>0</v>
      </c>
      <c r="H65" s="159">
        <f t="shared" si="2"/>
        <v>0</v>
      </c>
      <c r="I65" s="160">
        <f>Поликлиника!AR65</f>
        <v>0</v>
      </c>
      <c r="J65" s="160">
        <f>Поликлиника!AV65</f>
        <v>0</v>
      </c>
      <c r="K65" s="159">
        <f t="shared" si="3"/>
        <v>0</v>
      </c>
      <c r="L65" s="139">
        <f>Поликлиника!AB65</f>
        <v>0</v>
      </c>
      <c r="M65" s="139">
        <f>Поликлиника!AF65</f>
        <v>0</v>
      </c>
      <c r="N65" s="159">
        <f t="shared" si="4"/>
        <v>0</v>
      </c>
      <c r="O65" s="145">
        <f>Поликлиника!BH65</f>
        <v>0</v>
      </c>
      <c r="P65" s="145">
        <f>Поликлиника!BL65</f>
        <v>0</v>
      </c>
      <c r="Q65" s="142">
        <f t="shared" si="5"/>
        <v>0</v>
      </c>
      <c r="R65" s="139">
        <f>Поликлиника!BX65</f>
        <v>0</v>
      </c>
      <c r="S65" s="139">
        <f>Поликлиника!CB65</f>
        <v>0</v>
      </c>
      <c r="T65" s="159">
        <f t="shared" si="6"/>
        <v>0</v>
      </c>
      <c r="U65" s="160">
        <f>Поликлиника!CO65</f>
        <v>0</v>
      </c>
      <c r="V65" s="160">
        <f>Поликлиника!CS65</f>
        <v>0</v>
      </c>
      <c r="W65" s="161">
        <f t="shared" si="7"/>
        <v>0</v>
      </c>
      <c r="X65" s="162">
        <f>'Круглосуточный стационар'!D65</f>
        <v>0</v>
      </c>
      <c r="Y65" s="163">
        <f>'Круглосуточный стационар'!J65</f>
        <v>0</v>
      </c>
      <c r="Z65" s="159">
        <f t="shared" si="8"/>
        <v>0</v>
      </c>
      <c r="AA65" s="163">
        <f>'Круглосуточный стационар'!X65</f>
        <v>0</v>
      </c>
      <c r="AB65" s="163">
        <f>'Круглосуточный стационар'!AB65</f>
        <v>0</v>
      </c>
      <c r="AC65" s="161">
        <f t="shared" si="9"/>
        <v>0</v>
      </c>
      <c r="AD65" s="158">
        <f>'Дневной стационар'!D65</f>
        <v>0</v>
      </c>
      <c r="AE65" s="139">
        <f>'Дневной стационар'!L65</f>
        <v>0</v>
      </c>
      <c r="AF65" s="159">
        <f t="shared" si="10"/>
        <v>0</v>
      </c>
      <c r="AG65" s="139"/>
      <c r="AH65" s="139"/>
      <c r="AI65" s="161">
        <f t="shared" si="11"/>
        <v>0</v>
      </c>
      <c r="AJ65" s="164">
        <f t="shared" si="12"/>
        <v>0</v>
      </c>
      <c r="AK65" s="170">
        <f t="shared" si="13"/>
        <v>0</v>
      </c>
      <c r="AL65" s="165">
        <f t="shared" si="14"/>
        <v>0</v>
      </c>
      <c r="AM65" s="198">
        <f>'[4]410112'!$W$15</f>
        <v>0</v>
      </c>
      <c r="AN65" s="198">
        <f>'[1]410112'!$W$15</f>
        <v>0</v>
      </c>
      <c r="AO65" s="199">
        <f t="shared" si="15"/>
        <v>0</v>
      </c>
      <c r="AP65" s="198">
        <f t="shared" si="19"/>
        <v>0</v>
      </c>
      <c r="AQ65" s="198">
        <f t="shared" si="20"/>
        <v>0</v>
      </c>
      <c r="AR65" s="199">
        <f t="shared" si="21"/>
        <v>0</v>
      </c>
      <c r="AS65" s="200"/>
    </row>
    <row r="66" spans="1:45" x14ac:dyDescent="0.25">
      <c r="A66" s="9">
        <f>'Скорая медицинская помощь'!A66</f>
        <v>51</v>
      </c>
      <c r="B66" s="156" t="str">
        <f>'Скорая медицинская помощь'!C66</f>
        <v>КГАУ СЗ "МНОГОПРОФИЛЬНЫЙ ЦЕНТР РЕАБИЛИТАЦИИ"; КГАУ СЗ "МЦР"</v>
      </c>
      <c r="C66" s="158">
        <f>'Скорая медицинская помощь'!E66</f>
        <v>0</v>
      </c>
      <c r="D66" s="139">
        <f>'Скорая медицинская помощь'!I66</f>
        <v>0</v>
      </c>
      <c r="E66" s="175">
        <f t="shared" si="1"/>
        <v>0</v>
      </c>
      <c r="F66" s="158">
        <f>Поликлиника!E66</f>
        <v>0</v>
      </c>
      <c r="G66" s="139">
        <f>Поликлиника!K66</f>
        <v>0</v>
      </c>
      <c r="H66" s="159">
        <f t="shared" si="2"/>
        <v>0</v>
      </c>
      <c r="I66" s="160">
        <f>Поликлиника!AR66</f>
        <v>0</v>
      </c>
      <c r="J66" s="160">
        <f>Поликлиника!AV66</f>
        <v>0</v>
      </c>
      <c r="K66" s="159">
        <f t="shared" si="3"/>
        <v>0</v>
      </c>
      <c r="L66" s="139">
        <f>Поликлиника!AB66</f>
        <v>0</v>
      </c>
      <c r="M66" s="139">
        <f>Поликлиника!AF66</f>
        <v>0</v>
      </c>
      <c r="N66" s="159">
        <f t="shared" si="4"/>
        <v>0</v>
      </c>
      <c r="O66" s="145">
        <f>Поликлиника!BH66</f>
        <v>0</v>
      </c>
      <c r="P66" s="145">
        <f>Поликлиника!BL66</f>
        <v>0</v>
      </c>
      <c r="Q66" s="142">
        <f t="shared" si="5"/>
        <v>0</v>
      </c>
      <c r="R66" s="139">
        <f>Поликлиника!BX66</f>
        <v>4660.76</v>
      </c>
      <c r="S66" s="139">
        <f>Поликлиника!CB66</f>
        <v>4660.76</v>
      </c>
      <c r="T66" s="159">
        <f t="shared" si="6"/>
        <v>0</v>
      </c>
      <c r="U66" s="160">
        <f>Поликлиника!CO66</f>
        <v>0</v>
      </c>
      <c r="V66" s="160">
        <f>Поликлиника!CS66</f>
        <v>0</v>
      </c>
      <c r="W66" s="161">
        <f t="shared" si="7"/>
        <v>0</v>
      </c>
      <c r="X66" s="162">
        <f>'Круглосуточный стационар'!D66</f>
        <v>0</v>
      </c>
      <c r="Y66" s="163">
        <f>'Круглосуточный стационар'!J66</f>
        <v>0</v>
      </c>
      <c r="Z66" s="159">
        <f t="shared" si="8"/>
        <v>0</v>
      </c>
      <c r="AA66" s="163">
        <f>'Круглосуточный стационар'!X66</f>
        <v>0</v>
      </c>
      <c r="AB66" s="163">
        <f>'Круглосуточный стационар'!AB66</f>
        <v>0</v>
      </c>
      <c r="AC66" s="161">
        <f t="shared" si="9"/>
        <v>0</v>
      </c>
      <c r="AD66" s="158">
        <f>'Дневной стационар'!D66</f>
        <v>0</v>
      </c>
      <c r="AE66" s="139">
        <f>'Дневной стационар'!L66</f>
        <v>0</v>
      </c>
      <c r="AF66" s="159">
        <f t="shared" si="10"/>
        <v>0</v>
      </c>
      <c r="AG66" s="139"/>
      <c r="AH66" s="139"/>
      <c r="AI66" s="161">
        <f t="shared" si="11"/>
        <v>0</v>
      </c>
      <c r="AJ66" s="164">
        <f t="shared" si="12"/>
        <v>4660.76</v>
      </c>
      <c r="AK66" s="170">
        <f t="shared" si="13"/>
        <v>4660.76</v>
      </c>
      <c r="AL66" s="165">
        <f t="shared" si="14"/>
        <v>0</v>
      </c>
      <c r="AM66" s="198">
        <f>'[4]410114'!$W$15</f>
        <v>0</v>
      </c>
      <c r="AN66" s="198">
        <f>'[1]410114'!$W$15</f>
        <v>0</v>
      </c>
      <c r="AO66" s="199">
        <f t="shared" si="15"/>
        <v>0</v>
      </c>
      <c r="AP66" s="198">
        <f t="shared" si="19"/>
        <v>4660.76</v>
      </c>
      <c r="AQ66" s="198">
        <f t="shared" si="20"/>
        <v>4660.76</v>
      </c>
      <c r="AR66" s="199">
        <f t="shared" si="21"/>
        <v>0</v>
      </c>
      <c r="AS66" s="200"/>
    </row>
    <row r="67" spans="1:45" hidden="1" x14ac:dyDescent="0.25">
      <c r="A67" s="9">
        <f>'Скорая медицинская помощь'!A67</f>
        <v>0</v>
      </c>
      <c r="B67" s="375" t="str">
        <f>'Скорая медицинская помощь'!C67</f>
        <v>ООО "СИБИРСКИЙ ЦЕНТР ЯДЕРНОЙ МЕДИЦИНЫ"  (г.Новосибирск)</v>
      </c>
      <c r="C67" s="158">
        <f>'Скорая медицинская помощь'!E67</f>
        <v>0</v>
      </c>
      <c r="D67" s="139">
        <f>'Скорая медицинская помощь'!I67</f>
        <v>0</v>
      </c>
      <c r="E67" s="175">
        <f t="shared" si="1"/>
        <v>0</v>
      </c>
      <c r="F67" s="158">
        <f>Поликлиника!E67</f>
        <v>0</v>
      </c>
      <c r="G67" s="139">
        <f>Поликлиника!K67</f>
        <v>0</v>
      </c>
      <c r="H67" s="159">
        <f t="shared" si="2"/>
        <v>0</v>
      </c>
      <c r="I67" s="160">
        <f>Поликлиника!AR67</f>
        <v>0</v>
      </c>
      <c r="J67" s="160">
        <f>Поликлиника!AV67</f>
        <v>0</v>
      </c>
      <c r="K67" s="159">
        <f t="shared" si="3"/>
        <v>0</v>
      </c>
      <c r="L67" s="139">
        <f>Поликлиника!AB67</f>
        <v>0</v>
      </c>
      <c r="M67" s="139">
        <f>Поликлиника!AF67</f>
        <v>0</v>
      </c>
      <c r="N67" s="159">
        <f t="shared" si="4"/>
        <v>0</v>
      </c>
      <c r="O67" s="145">
        <f>Поликлиника!BH67</f>
        <v>0</v>
      </c>
      <c r="P67" s="145">
        <f>Поликлиника!BL67</f>
        <v>0</v>
      </c>
      <c r="Q67" s="142">
        <f t="shared" si="5"/>
        <v>0</v>
      </c>
      <c r="R67" s="139">
        <f>Поликлиника!BX67</f>
        <v>0</v>
      </c>
      <c r="S67" s="139">
        <f>Поликлиника!CB67</f>
        <v>0</v>
      </c>
      <c r="T67" s="159">
        <f t="shared" si="6"/>
        <v>0</v>
      </c>
      <c r="U67" s="160">
        <f>Поликлиника!CO67</f>
        <v>0</v>
      </c>
      <c r="V67" s="160">
        <f>Поликлиника!CS67</f>
        <v>0</v>
      </c>
      <c r="W67" s="161">
        <f t="shared" si="7"/>
        <v>0</v>
      </c>
      <c r="X67" s="162">
        <f>'Круглосуточный стационар'!D67</f>
        <v>0</v>
      </c>
      <c r="Y67" s="163">
        <f>'Круглосуточный стационар'!J67</f>
        <v>0</v>
      </c>
      <c r="Z67" s="159">
        <f t="shared" si="8"/>
        <v>0</v>
      </c>
      <c r="AA67" s="163">
        <f>'Круглосуточный стационар'!X67</f>
        <v>0</v>
      </c>
      <c r="AB67" s="163">
        <f>'Круглосуточный стационар'!AB67</f>
        <v>0</v>
      </c>
      <c r="AC67" s="161">
        <f t="shared" si="9"/>
        <v>0</v>
      </c>
      <c r="AD67" s="158">
        <f>'Дневной стационар'!D67</f>
        <v>0</v>
      </c>
      <c r="AE67" s="139">
        <f>'Дневной стационар'!L67</f>
        <v>0</v>
      </c>
      <c r="AF67" s="159">
        <f t="shared" si="10"/>
        <v>0</v>
      </c>
      <c r="AG67" s="139"/>
      <c r="AH67" s="139"/>
      <c r="AI67" s="161">
        <f t="shared" si="11"/>
        <v>0</v>
      </c>
      <c r="AJ67" s="164">
        <f t="shared" si="12"/>
        <v>0</v>
      </c>
      <c r="AK67" s="170">
        <f t="shared" si="13"/>
        <v>0</v>
      </c>
      <c r="AL67" s="165">
        <f t="shared" si="14"/>
        <v>0</v>
      </c>
      <c r="AM67" s="198">
        <f>'[4]410115'!$W$15</f>
        <v>0</v>
      </c>
      <c r="AN67" s="198">
        <f>'[1]410115'!$W$15</f>
        <v>0</v>
      </c>
      <c r="AO67" s="199">
        <f t="shared" si="15"/>
        <v>0</v>
      </c>
      <c r="AP67" s="198">
        <f t="shared" si="19"/>
        <v>0</v>
      </c>
      <c r="AQ67" s="198">
        <f t="shared" si="20"/>
        <v>0</v>
      </c>
      <c r="AR67" s="199">
        <f t="shared" si="21"/>
        <v>0</v>
      </c>
      <c r="AS67" s="200"/>
    </row>
    <row r="68" spans="1:45" x14ac:dyDescent="0.25">
      <c r="A68" s="9">
        <f>'Скорая медицинская помощь'!A68</f>
        <v>52</v>
      </c>
      <c r="B68" s="156" t="str">
        <f>'Скорая медицинская помощь'!C68</f>
        <v>ФИЦ ФТМ (г.Новосибирск)</v>
      </c>
      <c r="C68" s="158">
        <f>'Скорая медицинская помощь'!E68</f>
        <v>0</v>
      </c>
      <c r="D68" s="139">
        <f>'Скорая медицинская помощь'!I68</f>
        <v>0</v>
      </c>
      <c r="E68" s="175">
        <f t="shared" si="1"/>
        <v>0</v>
      </c>
      <c r="F68" s="158">
        <f>Поликлиника!E68</f>
        <v>0</v>
      </c>
      <c r="G68" s="139">
        <f>Поликлиника!K68</f>
        <v>0</v>
      </c>
      <c r="H68" s="159">
        <f t="shared" si="2"/>
        <v>0</v>
      </c>
      <c r="I68" s="160">
        <f>Поликлиника!AR68</f>
        <v>0</v>
      </c>
      <c r="J68" s="160">
        <f>Поликлиника!AV68</f>
        <v>0</v>
      </c>
      <c r="K68" s="159">
        <f t="shared" si="3"/>
        <v>0</v>
      </c>
      <c r="L68" s="139">
        <f>Поликлиника!AB68</f>
        <v>0</v>
      </c>
      <c r="M68" s="139">
        <f>Поликлиника!AF68</f>
        <v>0</v>
      </c>
      <c r="N68" s="159">
        <f t="shared" si="4"/>
        <v>0</v>
      </c>
      <c r="O68" s="145">
        <f>Поликлиника!BH68</f>
        <v>0</v>
      </c>
      <c r="P68" s="145">
        <f>Поликлиника!BL68</f>
        <v>0</v>
      </c>
      <c r="Q68" s="142">
        <f t="shared" si="5"/>
        <v>0</v>
      </c>
      <c r="R68" s="139">
        <f>Поликлиника!BX68</f>
        <v>0</v>
      </c>
      <c r="S68" s="139">
        <f>Поликлиника!CB68</f>
        <v>0</v>
      </c>
      <c r="T68" s="159">
        <f t="shared" si="6"/>
        <v>0</v>
      </c>
      <c r="U68" s="160">
        <f>Поликлиника!CO68</f>
        <v>1603.98</v>
      </c>
      <c r="V68" s="160">
        <f>Поликлиника!CS68</f>
        <v>1603.98</v>
      </c>
      <c r="W68" s="161">
        <f t="shared" si="7"/>
        <v>0</v>
      </c>
      <c r="X68" s="162">
        <f>'Круглосуточный стационар'!D68</f>
        <v>0</v>
      </c>
      <c r="Y68" s="163">
        <f>'Круглосуточный стационар'!J68</f>
        <v>0</v>
      </c>
      <c r="Z68" s="159">
        <f t="shared" si="8"/>
        <v>0</v>
      </c>
      <c r="AA68" s="163">
        <f>'Круглосуточный стационар'!X68</f>
        <v>0</v>
      </c>
      <c r="AB68" s="163">
        <f>'Круглосуточный стационар'!AB68</f>
        <v>0</v>
      </c>
      <c r="AC68" s="161">
        <f t="shared" si="9"/>
        <v>0</v>
      </c>
      <c r="AD68" s="158">
        <f>'Дневной стационар'!D68</f>
        <v>0</v>
      </c>
      <c r="AE68" s="139">
        <f>'Дневной стационар'!L68</f>
        <v>0</v>
      </c>
      <c r="AF68" s="159">
        <f t="shared" si="10"/>
        <v>0</v>
      </c>
      <c r="AG68" s="139"/>
      <c r="AH68" s="139"/>
      <c r="AI68" s="161">
        <f t="shared" si="11"/>
        <v>0</v>
      </c>
      <c r="AJ68" s="164">
        <f t="shared" si="12"/>
        <v>1603.98</v>
      </c>
      <c r="AK68" s="170">
        <f t="shared" si="13"/>
        <v>1603.98</v>
      </c>
      <c r="AL68" s="165">
        <f t="shared" si="14"/>
        <v>0</v>
      </c>
      <c r="AM68" s="198">
        <f>'[4]410116'!$W$15</f>
        <v>0</v>
      </c>
      <c r="AN68" s="198">
        <f>'[1]410116'!$W$15</f>
        <v>0</v>
      </c>
      <c r="AO68" s="199">
        <f t="shared" si="15"/>
        <v>0</v>
      </c>
      <c r="AP68" s="198">
        <f t="shared" si="19"/>
        <v>1603.98</v>
      </c>
      <c r="AQ68" s="198">
        <f t="shared" si="20"/>
        <v>1603.98</v>
      </c>
      <c r="AR68" s="199">
        <f t="shared" si="21"/>
        <v>0</v>
      </c>
      <c r="AS68" s="200"/>
    </row>
    <row r="69" spans="1:45" x14ac:dyDescent="0.25">
      <c r="A69" s="9"/>
      <c r="B69" s="156"/>
      <c r="C69" s="158"/>
      <c r="D69" s="139"/>
      <c r="E69" s="175"/>
      <c r="F69" s="158"/>
      <c r="G69" s="139"/>
      <c r="H69" s="159"/>
      <c r="I69" s="160"/>
      <c r="J69" s="160"/>
      <c r="K69" s="159"/>
      <c r="L69" s="139"/>
      <c r="M69" s="139"/>
      <c r="N69" s="159"/>
      <c r="O69" s="145"/>
      <c r="P69" s="145"/>
      <c r="Q69" s="142"/>
      <c r="R69" s="139"/>
      <c r="S69" s="139"/>
      <c r="T69" s="159"/>
      <c r="U69" s="160"/>
      <c r="V69" s="160"/>
      <c r="W69" s="161"/>
      <c r="X69" s="162"/>
      <c r="Y69" s="163"/>
      <c r="Z69" s="159"/>
      <c r="AA69" s="163"/>
      <c r="AB69" s="163"/>
      <c r="AC69" s="161"/>
      <c r="AD69" s="158"/>
      <c r="AE69" s="139"/>
      <c r="AF69" s="159"/>
      <c r="AG69" s="139"/>
      <c r="AH69" s="139"/>
      <c r="AI69" s="161"/>
      <c r="AJ69" s="164"/>
      <c r="AK69" s="170"/>
      <c r="AL69" s="165"/>
      <c r="AM69" s="198"/>
      <c r="AN69" s="198"/>
      <c r="AO69" s="199"/>
      <c r="AP69" s="198"/>
      <c r="AQ69" s="198"/>
      <c r="AR69" s="199"/>
      <c r="AS69" s="200"/>
    </row>
    <row r="70" spans="1:45" x14ac:dyDescent="0.25">
      <c r="A70" s="9"/>
      <c r="B70" s="156"/>
      <c r="C70" s="158"/>
      <c r="D70" s="139"/>
      <c r="E70" s="175"/>
      <c r="F70" s="158"/>
      <c r="G70" s="139"/>
      <c r="H70" s="159"/>
      <c r="I70" s="160"/>
      <c r="J70" s="160"/>
      <c r="K70" s="159"/>
      <c r="L70" s="139"/>
      <c r="M70" s="139"/>
      <c r="N70" s="159"/>
      <c r="O70" s="145"/>
      <c r="P70" s="145"/>
      <c r="Q70" s="142"/>
      <c r="R70" s="139"/>
      <c r="S70" s="139"/>
      <c r="T70" s="159"/>
      <c r="U70" s="160"/>
      <c r="V70" s="160"/>
      <c r="W70" s="161"/>
      <c r="X70" s="162"/>
      <c r="Y70" s="163"/>
      <c r="Z70" s="159"/>
      <c r="AA70" s="163"/>
      <c r="AB70" s="163"/>
      <c r="AC70" s="161"/>
      <c r="AD70" s="158"/>
      <c r="AE70" s="139"/>
      <c r="AF70" s="159"/>
      <c r="AG70" s="139"/>
      <c r="AH70" s="139"/>
      <c r="AI70" s="161"/>
      <c r="AJ70" s="164"/>
      <c r="AK70" s="170"/>
      <c r="AL70" s="165"/>
      <c r="AM70" s="198"/>
      <c r="AN70" s="198"/>
      <c r="AO70" s="199"/>
      <c r="AP70" s="198"/>
      <c r="AQ70" s="198"/>
      <c r="AR70" s="199"/>
      <c r="AS70" s="200"/>
    </row>
    <row r="71" spans="1:45" x14ac:dyDescent="0.25">
      <c r="A71" s="68"/>
      <c r="B71" s="156"/>
      <c r="C71" s="158"/>
      <c r="D71" s="139"/>
      <c r="E71" s="175"/>
      <c r="F71" s="158"/>
      <c r="G71" s="139"/>
      <c r="H71" s="159"/>
      <c r="I71" s="160"/>
      <c r="J71" s="160"/>
      <c r="K71" s="159"/>
      <c r="L71" s="139"/>
      <c r="M71" s="139"/>
      <c r="N71" s="159"/>
      <c r="O71" s="145"/>
      <c r="P71" s="145"/>
      <c r="Q71" s="142"/>
      <c r="R71" s="139"/>
      <c r="S71" s="139"/>
      <c r="T71" s="159"/>
      <c r="U71" s="160"/>
      <c r="V71" s="160"/>
      <c r="W71" s="161"/>
      <c r="X71" s="162"/>
      <c r="Y71" s="163"/>
      <c r="Z71" s="159"/>
      <c r="AA71" s="163"/>
      <c r="AB71" s="163"/>
      <c r="AC71" s="161"/>
      <c r="AD71" s="158"/>
      <c r="AE71" s="139"/>
      <c r="AF71" s="159"/>
      <c r="AG71" s="139"/>
      <c r="AH71" s="139"/>
      <c r="AI71" s="161"/>
      <c r="AJ71" s="164"/>
      <c r="AK71" s="170"/>
      <c r="AL71" s="165"/>
      <c r="AM71" s="198"/>
      <c r="AN71" s="198"/>
      <c r="AO71" s="199"/>
      <c r="AP71" s="198"/>
      <c r="AQ71" s="198"/>
      <c r="AR71" s="199"/>
      <c r="AS71" s="200"/>
    </row>
    <row r="72" spans="1:45" x14ac:dyDescent="0.25">
      <c r="A72" s="68"/>
      <c r="B72" s="156"/>
      <c r="C72" s="158"/>
      <c r="D72" s="139"/>
      <c r="E72" s="175"/>
      <c r="F72" s="158"/>
      <c r="G72" s="139"/>
      <c r="H72" s="159"/>
      <c r="I72" s="160"/>
      <c r="J72" s="160"/>
      <c r="K72" s="159"/>
      <c r="L72" s="139"/>
      <c r="M72" s="139"/>
      <c r="N72" s="159"/>
      <c r="O72" s="145"/>
      <c r="P72" s="145"/>
      <c r="Q72" s="142"/>
      <c r="R72" s="139"/>
      <c r="S72" s="139"/>
      <c r="T72" s="159"/>
      <c r="U72" s="160"/>
      <c r="V72" s="160"/>
      <c r="W72" s="161"/>
      <c r="X72" s="162"/>
      <c r="Y72" s="163"/>
      <c r="Z72" s="159"/>
      <c r="AA72" s="163"/>
      <c r="AB72" s="163"/>
      <c r="AC72" s="161"/>
      <c r="AD72" s="158"/>
      <c r="AE72" s="139"/>
      <c r="AF72" s="159"/>
      <c r="AG72" s="139"/>
      <c r="AH72" s="139"/>
      <c r="AI72" s="161"/>
      <c r="AJ72" s="164"/>
      <c r="AK72" s="170"/>
      <c r="AL72" s="165"/>
      <c r="AM72" s="198"/>
      <c r="AN72" s="198"/>
      <c r="AO72" s="199"/>
      <c r="AP72" s="198"/>
      <c r="AQ72" s="198"/>
      <c r="AR72" s="199"/>
      <c r="AS72" s="200"/>
    </row>
    <row r="73" spans="1:45" x14ac:dyDescent="0.25">
      <c r="A73" s="70"/>
      <c r="B73" s="174" t="s">
        <v>6</v>
      </c>
      <c r="C73" s="71">
        <f t="shared" ref="C73:AR73" si="22">SUM(C14:C72)</f>
        <v>1300752.77</v>
      </c>
      <c r="D73" s="23">
        <f t="shared" si="22"/>
        <v>1300752.77</v>
      </c>
      <c r="E73" s="121">
        <f t="shared" si="22"/>
        <v>0</v>
      </c>
      <c r="F73" s="71">
        <f t="shared" si="22"/>
        <v>2468735.8734999998</v>
      </c>
      <c r="G73" s="23">
        <f t="shared" si="22"/>
        <v>2468735.8734999998</v>
      </c>
      <c r="H73" s="72">
        <f t="shared" si="22"/>
        <v>0</v>
      </c>
      <c r="I73" s="23">
        <f t="shared" si="22"/>
        <v>736300.85999999987</v>
      </c>
      <c r="J73" s="23">
        <f t="shared" si="22"/>
        <v>736300.86</v>
      </c>
      <c r="K73" s="72">
        <f t="shared" si="22"/>
        <v>5.6843418860808015E-12</v>
      </c>
      <c r="L73" s="23">
        <f t="shared" si="22"/>
        <v>1746283.7059599999</v>
      </c>
      <c r="M73" s="23">
        <f t="shared" si="22"/>
        <v>1746283.7059599999</v>
      </c>
      <c r="N73" s="72">
        <f t="shared" si="22"/>
        <v>0</v>
      </c>
      <c r="O73" s="57">
        <f t="shared" si="22"/>
        <v>531737.87999999989</v>
      </c>
      <c r="P73" s="57">
        <f t="shared" si="22"/>
        <v>531737.87999999989</v>
      </c>
      <c r="Q73" s="56">
        <f t="shared" si="22"/>
        <v>0</v>
      </c>
      <c r="R73" s="23">
        <f t="shared" si="22"/>
        <v>3151392.7999999993</v>
      </c>
      <c r="S73" s="23">
        <f t="shared" si="22"/>
        <v>3158472.07</v>
      </c>
      <c r="T73" s="72">
        <f t="shared" si="22"/>
        <v>7079.2699999999895</v>
      </c>
      <c r="U73" s="73">
        <f t="shared" si="22"/>
        <v>1214458.9658222902</v>
      </c>
      <c r="V73" s="73">
        <f t="shared" si="22"/>
        <v>1214458.9658222902</v>
      </c>
      <c r="W73" s="74">
        <f t="shared" si="22"/>
        <v>0</v>
      </c>
      <c r="X73" s="75">
        <f t="shared" si="22"/>
        <v>9504016.4799999986</v>
      </c>
      <c r="Y73" s="76">
        <f t="shared" si="22"/>
        <v>9536556.6599999983</v>
      </c>
      <c r="Z73" s="72">
        <f t="shared" si="22"/>
        <v>32540.180000000051</v>
      </c>
      <c r="AA73" s="76">
        <f t="shared" si="22"/>
        <v>205116.13999999998</v>
      </c>
      <c r="AB73" s="76">
        <f t="shared" si="22"/>
        <v>205116.13999999998</v>
      </c>
      <c r="AC73" s="74">
        <f t="shared" si="22"/>
        <v>0</v>
      </c>
      <c r="AD73" s="71">
        <f t="shared" si="22"/>
        <v>2198490.1599999997</v>
      </c>
      <c r="AE73" s="23">
        <f t="shared" si="22"/>
        <v>2198490.1599999997</v>
      </c>
      <c r="AF73" s="72">
        <f t="shared" si="22"/>
        <v>0</v>
      </c>
      <c r="AG73" s="23">
        <f t="shared" si="22"/>
        <v>0</v>
      </c>
      <c r="AH73" s="23">
        <f t="shared" si="22"/>
        <v>0</v>
      </c>
      <c r="AI73" s="74">
        <f t="shared" si="22"/>
        <v>0</v>
      </c>
      <c r="AJ73" s="77">
        <f t="shared" si="22"/>
        <v>22852169.495282296</v>
      </c>
      <c r="AK73" s="78">
        <f t="shared" si="22"/>
        <v>22891788.94528228</v>
      </c>
      <c r="AL73" s="79">
        <f t="shared" si="22"/>
        <v>39619.449999999983</v>
      </c>
      <c r="AM73" s="201">
        <f t="shared" si="22"/>
        <v>669491.96124152653</v>
      </c>
      <c r="AN73" s="202">
        <f t="shared" si="22"/>
        <v>800815.53582229</v>
      </c>
      <c r="AO73" s="203">
        <f t="shared" si="22"/>
        <v>131323.57458076367</v>
      </c>
      <c r="AP73" s="201">
        <f t="shared" si="22"/>
        <v>22182677.53404076</v>
      </c>
      <c r="AQ73" s="202">
        <f t="shared" si="22"/>
        <v>22090973.409460012</v>
      </c>
      <c r="AR73" s="203">
        <f t="shared" si="22"/>
        <v>-91704.124580763644</v>
      </c>
      <c r="AS73" s="200"/>
    </row>
    <row r="74" spans="1:45" x14ac:dyDescent="0.25">
      <c r="AA74" s="80"/>
      <c r="AB74" s="80"/>
    </row>
    <row r="75" spans="1:45" x14ac:dyDescent="0.25">
      <c r="A75" s="419" t="s">
        <v>7</v>
      </c>
      <c r="B75" s="489"/>
      <c r="C75" s="177">
        <f>'Скорая медицинская помощь'!E75</f>
        <v>1317873.03</v>
      </c>
      <c r="D75" s="81">
        <f>'Скорая медицинская помощь'!I75</f>
        <v>1317873.03</v>
      </c>
      <c r="E75" s="178">
        <f t="shared" ref="E75:E80" si="23">D75-C75</f>
        <v>0</v>
      </c>
      <c r="F75" s="177">
        <f>Поликлиника!E75</f>
        <v>2468735.87</v>
      </c>
      <c r="G75" s="81">
        <f>Поликлиника!K75</f>
        <v>2468735.87</v>
      </c>
      <c r="H75" s="81">
        <f t="shared" ref="H75:H80" si="24">G75-F75</f>
        <v>0</v>
      </c>
      <c r="I75" s="81">
        <f>Поликлиника!AR75</f>
        <v>737301.37</v>
      </c>
      <c r="J75" s="81">
        <f>Поликлиника!AV75</f>
        <v>737301.37</v>
      </c>
      <c r="K75" s="81">
        <f t="shared" ref="K75:K80" si="25">J75-I75</f>
        <v>0</v>
      </c>
      <c r="L75" s="81">
        <f>Поликлиника!AB75</f>
        <v>1874650.8699999999</v>
      </c>
      <c r="M75" s="81">
        <f>Поликлиника!AF75</f>
        <v>1874650.8699999999</v>
      </c>
      <c r="N75" s="81">
        <f t="shared" ref="N75:N80" si="26">M75-L75</f>
        <v>0</v>
      </c>
      <c r="O75" s="81">
        <f>Поликлиника!BH75</f>
        <v>562257.41</v>
      </c>
      <c r="P75" s="81">
        <f>Поликлиника!BL75</f>
        <v>562257.41</v>
      </c>
      <c r="Q75" s="81">
        <f t="shared" ref="Q75:Q80" si="27">P75-O75</f>
        <v>0</v>
      </c>
      <c r="R75" s="81">
        <f>Поликлиника!BX75</f>
        <v>3226126.1599999997</v>
      </c>
      <c r="S75" s="81">
        <f>Поликлиника!CB75</f>
        <v>3226126.1599999997</v>
      </c>
      <c r="T75" s="81">
        <f t="shared" ref="T75:T80" si="28">S75-R75</f>
        <v>0</v>
      </c>
      <c r="U75" s="81">
        <f>Поликлиника!CO75</f>
        <v>475904.19</v>
      </c>
      <c r="V75" s="81">
        <f>Поликлиника!CS75</f>
        <v>475904.19</v>
      </c>
      <c r="W75" s="178">
        <f t="shared" ref="W75:W80" si="29">V75-U75</f>
        <v>0</v>
      </c>
      <c r="X75" s="177">
        <f>'Круглосуточный стационар'!D75</f>
        <v>10106383.950000001</v>
      </c>
      <c r="Y75" s="81">
        <f>'Круглосуточный стационар'!J75</f>
        <v>10106383.950000001</v>
      </c>
      <c r="Z75" s="81">
        <f t="shared" ref="Z75:Z80" si="30">Y75-X75</f>
        <v>0</v>
      </c>
      <c r="AA75" s="81"/>
      <c r="AB75" s="81"/>
      <c r="AC75" s="178"/>
      <c r="AD75" s="177">
        <f>'Дневной стационар'!D75</f>
        <v>2312228.65</v>
      </c>
      <c r="AE75" s="81">
        <f>'Дневной стационар'!L75</f>
        <v>2312228.65</v>
      </c>
      <c r="AF75" s="81">
        <f t="shared" ref="AF75:AF80" si="31">AE75-AD75</f>
        <v>0</v>
      </c>
      <c r="AG75" s="81"/>
      <c r="AH75" s="81"/>
      <c r="AI75" s="178"/>
      <c r="AJ75" s="177">
        <f>C75+F75+I75+O75+R75+X75+AD75+AG75+L75+U75</f>
        <v>23081461.5</v>
      </c>
      <c r="AK75" s="81">
        <f>D75+G75+J75+P75+S75+Y75+AE75+AH75+M75+V75</f>
        <v>23081461.5</v>
      </c>
      <c r="AL75" s="178">
        <f>AK75-AJ75</f>
        <v>0</v>
      </c>
      <c r="AM75" s="204"/>
      <c r="AN75" s="204"/>
      <c r="AO75" s="204"/>
      <c r="AP75" s="204">
        <f>AJ75</f>
        <v>23081461.5</v>
      </c>
      <c r="AQ75" s="204">
        <f t="shared" ref="AQ75:AR80" si="32">AK75</f>
        <v>23081461.5</v>
      </c>
      <c r="AR75" s="204">
        <f t="shared" si="32"/>
        <v>0</v>
      </c>
    </row>
    <row r="76" spans="1:45" x14ac:dyDescent="0.25">
      <c r="A76" s="176" t="s">
        <v>43</v>
      </c>
      <c r="B76" s="181"/>
      <c r="C76" s="179">
        <f>'Скорая медицинская помощь'!E76</f>
        <v>0</v>
      </c>
      <c r="D76" s="82">
        <f>'Скорая медицинская помощь'!I76</f>
        <v>0</v>
      </c>
      <c r="E76" s="180">
        <f t="shared" si="23"/>
        <v>0</v>
      </c>
      <c r="F76" s="179">
        <f>Поликлиника!E76</f>
        <v>0</v>
      </c>
      <c r="G76" s="82">
        <f>Поликлиника!K76</f>
        <v>0</v>
      </c>
      <c r="H76" s="82">
        <f t="shared" si="24"/>
        <v>0</v>
      </c>
      <c r="I76" s="82">
        <f>Поликлиника!AR76</f>
        <v>0</v>
      </c>
      <c r="J76" s="82">
        <f>Поликлиника!AV76</f>
        <v>0</v>
      </c>
      <c r="K76" s="82">
        <f t="shared" si="25"/>
        <v>0</v>
      </c>
      <c r="L76" s="82">
        <f>Поликлиника!AB76</f>
        <v>0</v>
      </c>
      <c r="M76" s="82">
        <f>Поликлиника!AF76</f>
        <v>0</v>
      </c>
      <c r="N76" s="82">
        <f t="shared" si="26"/>
        <v>0</v>
      </c>
      <c r="O76" s="82">
        <f>Поликлиника!BH76</f>
        <v>0</v>
      </c>
      <c r="P76" s="82">
        <f>Поликлиника!BL76</f>
        <v>0</v>
      </c>
      <c r="Q76" s="82">
        <f t="shared" si="27"/>
        <v>0</v>
      </c>
      <c r="R76" s="82">
        <f>Поликлиника!BX76</f>
        <v>0</v>
      </c>
      <c r="S76" s="82">
        <f>Поликлиника!CB76</f>
        <v>0</v>
      </c>
      <c r="T76" s="82">
        <f t="shared" si="28"/>
        <v>0</v>
      </c>
      <c r="U76" s="82">
        <f>Поликлиника!CO76</f>
        <v>0</v>
      </c>
      <c r="V76" s="82">
        <f>Поликлиника!CS76</f>
        <v>0</v>
      </c>
      <c r="W76" s="180">
        <f t="shared" si="29"/>
        <v>0</v>
      </c>
      <c r="X76" s="179">
        <f>'Круглосуточный стационар'!D76</f>
        <v>0</v>
      </c>
      <c r="Y76" s="82">
        <f>'Круглосуточный стационар'!J76</f>
        <v>0</v>
      </c>
      <c r="Z76" s="82">
        <f t="shared" si="30"/>
        <v>0</v>
      </c>
      <c r="AA76" s="82"/>
      <c r="AB76" s="82"/>
      <c r="AC76" s="180"/>
      <c r="AD76" s="179">
        <f>'Дневной стационар'!D76</f>
        <v>0</v>
      </c>
      <c r="AE76" s="82">
        <f>'Дневной стационар'!L76</f>
        <v>0</v>
      </c>
      <c r="AF76" s="82">
        <f t="shared" si="31"/>
        <v>0</v>
      </c>
      <c r="AG76" s="82"/>
      <c r="AH76" s="82"/>
      <c r="AI76" s="180"/>
      <c r="AJ76" s="179">
        <f t="shared" ref="AJ76:AJ80" si="33">C76+F76+I76+O76+R76+X76+AD76+AG76+L76+U76</f>
        <v>0</v>
      </c>
      <c r="AK76" s="82">
        <f t="shared" ref="AK76:AK80" si="34">D76+G76+J76+P76+S76+Y76+AE76+AH76+M76+V76</f>
        <v>0</v>
      </c>
      <c r="AL76" s="180">
        <f t="shared" ref="AL76:AL80" si="35">AK76-AJ76</f>
        <v>0</v>
      </c>
      <c r="AM76" s="205"/>
      <c r="AN76" s="205"/>
      <c r="AO76" s="205"/>
      <c r="AP76" s="205">
        <f t="shared" ref="AP76:AP80" si="36">AJ76</f>
        <v>0</v>
      </c>
      <c r="AQ76" s="205">
        <f t="shared" si="32"/>
        <v>0</v>
      </c>
      <c r="AR76" s="205">
        <f t="shared" si="32"/>
        <v>0</v>
      </c>
    </row>
    <row r="77" spans="1:45" x14ac:dyDescent="0.25">
      <c r="A77" s="387" t="s">
        <v>8</v>
      </c>
      <c r="B77" s="490"/>
      <c r="C77" s="179">
        <f>'Скорая медицинская помощь'!E77</f>
        <v>17120.259999999998</v>
      </c>
      <c r="D77" s="82">
        <f>'Скорая медицинская помощь'!I77</f>
        <v>17120.259999999998</v>
      </c>
      <c r="E77" s="180">
        <f t="shared" si="23"/>
        <v>0</v>
      </c>
      <c r="F77" s="179">
        <f>Поликлиника!E77</f>
        <v>0</v>
      </c>
      <c r="G77" s="82">
        <f>Поликлиника!K77</f>
        <v>0</v>
      </c>
      <c r="H77" s="82">
        <f>G77-F77</f>
        <v>0</v>
      </c>
      <c r="I77" s="82">
        <f>Поликлиника!AR77</f>
        <v>1000.51</v>
      </c>
      <c r="J77" s="82">
        <f>Поликлиника!AV77</f>
        <v>1000.51</v>
      </c>
      <c r="K77" s="82">
        <f t="shared" si="25"/>
        <v>0</v>
      </c>
      <c r="L77" s="82">
        <f>Поликлиника!AB77</f>
        <v>20000</v>
      </c>
      <c r="M77" s="82">
        <f>Поликлиника!AF77</f>
        <v>20000</v>
      </c>
      <c r="N77" s="82">
        <f t="shared" si="26"/>
        <v>0</v>
      </c>
      <c r="O77" s="82">
        <f>Поликлиника!BH77</f>
        <v>9949.7199999999993</v>
      </c>
      <c r="P77" s="82">
        <f>Поликлиника!BL77</f>
        <v>9949.7199999999993</v>
      </c>
      <c r="Q77" s="82">
        <f t="shared" si="27"/>
        <v>0</v>
      </c>
      <c r="R77" s="82">
        <f>Поликлиника!BX77</f>
        <v>7248.5899999999892</v>
      </c>
      <c r="S77" s="82">
        <f>Поликлиника!CB77</f>
        <v>7248.5899999999892</v>
      </c>
      <c r="T77" s="82">
        <f t="shared" si="28"/>
        <v>0</v>
      </c>
      <c r="U77" s="82">
        <f>Поликлиника!CO77</f>
        <v>25751.410000000011</v>
      </c>
      <c r="V77" s="82">
        <f>Поликлиника!CS77</f>
        <v>25751.410000000011</v>
      </c>
      <c r="W77" s="180">
        <f t="shared" si="29"/>
        <v>0</v>
      </c>
      <c r="X77" s="179">
        <f>'Круглосуточный стационар'!D77</f>
        <v>172601.12</v>
      </c>
      <c r="Y77" s="82">
        <f>'Круглосуточный стационар'!J77</f>
        <v>172601.12</v>
      </c>
      <c r="Z77" s="82">
        <f t="shared" si="30"/>
        <v>0</v>
      </c>
      <c r="AA77" s="82"/>
      <c r="AB77" s="82"/>
      <c r="AC77" s="180"/>
      <c r="AD77" s="179">
        <f>'Дневной стационар'!D77</f>
        <v>44328.39</v>
      </c>
      <c r="AE77" s="82">
        <f>'Дневной стационар'!L77</f>
        <v>44328.39</v>
      </c>
      <c r="AF77" s="82">
        <f t="shared" si="31"/>
        <v>0</v>
      </c>
      <c r="AG77" s="82"/>
      <c r="AH77" s="82"/>
      <c r="AI77" s="180"/>
      <c r="AJ77" s="179">
        <f t="shared" si="33"/>
        <v>298000</v>
      </c>
      <c r="AK77" s="82">
        <f t="shared" si="34"/>
        <v>298000</v>
      </c>
      <c r="AL77" s="180">
        <f t="shared" si="35"/>
        <v>0</v>
      </c>
      <c r="AM77" s="205"/>
      <c r="AN77" s="205"/>
      <c r="AO77" s="205"/>
      <c r="AP77" s="205">
        <f>AJ77</f>
        <v>298000</v>
      </c>
      <c r="AQ77" s="205">
        <f t="shared" si="32"/>
        <v>298000</v>
      </c>
      <c r="AR77" s="205">
        <f t="shared" si="32"/>
        <v>0</v>
      </c>
    </row>
    <row r="78" spans="1:45" x14ac:dyDescent="0.25">
      <c r="A78" s="387" t="s">
        <v>9</v>
      </c>
      <c r="B78" s="490"/>
      <c r="C78" s="179">
        <f>C75-C77</f>
        <v>1300752.77</v>
      </c>
      <c r="D78" s="82">
        <f>D75-D77</f>
        <v>1300752.77</v>
      </c>
      <c r="E78" s="180">
        <f t="shared" si="23"/>
        <v>0</v>
      </c>
      <c r="F78" s="179">
        <f>F75-F77</f>
        <v>2468735.87</v>
      </c>
      <c r="G78" s="82">
        <f>G75-G77</f>
        <v>2468735.87</v>
      </c>
      <c r="H78" s="82">
        <f t="shared" si="24"/>
        <v>0</v>
      </c>
      <c r="I78" s="82">
        <f>Поликлиника!AR78</f>
        <v>736300.86</v>
      </c>
      <c r="J78" s="82">
        <f>Поликлиника!AV78</f>
        <v>736300.86</v>
      </c>
      <c r="K78" s="82">
        <f t="shared" si="25"/>
        <v>0</v>
      </c>
      <c r="L78" s="82">
        <f>L75-L77</f>
        <v>1854650.8699999999</v>
      </c>
      <c r="M78" s="82">
        <f>M75-M77</f>
        <v>1854650.8699999999</v>
      </c>
      <c r="N78" s="82">
        <f t="shared" si="26"/>
        <v>0</v>
      </c>
      <c r="O78" s="82">
        <f>O75-O77</f>
        <v>552307.69000000006</v>
      </c>
      <c r="P78" s="82">
        <f>P75-P77</f>
        <v>552307.69000000006</v>
      </c>
      <c r="Q78" s="82">
        <f t="shared" si="27"/>
        <v>0</v>
      </c>
      <c r="R78" s="82">
        <f>R75-R77</f>
        <v>3218877.57</v>
      </c>
      <c r="S78" s="82">
        <f>S75-S77</f>
        <v>3218877.57</v>
      </c>
      <c r="T78" s="82">
        <f t="shared" si="28"/>
        <v>0</v>
      </c>
      <c r="U78" s="82">
        <f>Поликлиника!CO78</f>
        <v>450152.77999999997</v>
      </c>
      <c r="V78" s="82">
        <f>Поликлиника!CS78</f>
        <v>450152.77999999997</v>
      </c>
      <c r="W78" s="180">
        <f t="shared" si="29"/>
        <v>0</v>
      </c>
      <c r="X78" s="179">
        <f>X75-X77</f>
        <v>9933782.8300000019</v>
      </c>
      <c r="Y78" s="82">
        <f>Y75-Y77</f>
        <v>9933782.8300000019</v>
      </c>
      <c r="Z78" s="82">
        <f t="shared" si="30"/>
        <v>0</v>
      </c>
      <c r="AA78" s="82"/>
      <c r="AB78" s="82"/>
      <c r="AC78" s="180"/>
      <c r="AD78" s="179">
        <f>AD75-AD77</f>
        <v>2267900.2599999998</v>
      </c>
      <c r="AE78" s="82">
        <f>AE75-AE77</f>
        <v>2267900.2599999998</v>
      </c>
      <c r="AF78" s="82">
        <f t="shared" si="31"/>
        <v>0</v>
      </c>
      <c r="AG78" s="82"/>
      <c r="AH78" s="82"/>
      <c r="AI78" s="180"/>
      <c r="AJ78" s="179">
        <f t="shared" si="33"/>
        <v>22783461.500000004</v>
      </c>
      <c r="AK78" s="82">
        <f t="shared" si="34"/>
        <v>22783461.500000004</v>
      </c>
      <c r="AL78" s="180">
        <f t="shared" si="35"/>
        <v>0</v>
      </c>
      <c r="AM78" s="205"/>
      <c r="AN78" s="205"/>
      <c r="AO78" s="205"/>
      <c r="AP78" s="205">
        <f t="shared" si="36"/>
        <v>22783461.500000004</v>
      </c>
      <c r="AQ78" s="205">
        <f t="shared" si="32"/>
        <v>22783461.500000004</v>
      </c>
      <c r="AR78" s="205">
        <f t="shared" si="32"/>
        <v>0</v>
      </c>
    </row>
    <row r="79" spans="1:45" ht="32.25" customHeight="1" x14ac:dyDescent="0.25">
      <c r="A79" s="390" t="s">
        <v>10</v>
      </c>
      <c r="B79" s="487"/>
      <c r="C79" s="182"/>
      <c r="D79" s="83"/>
      <c r="E79" s="183">
        <f t="shared" si="23"/>
        <v>0</v>
      </c>
      <c r="F79" s="182"/>
      <c r="G79" s="83"/>
      <c r="H79" s="83">
        <f t="shared" si="24"/>
        <v>0</v>
      </c>
      <c r="I79" s="83">
        <f>Поликлиника!AR79</f>
        <v>0</v>
      </c>
      <c r="J79" s="83">
        <f>Поликлиника!AV79</f>
        <v>0</v>
      </c>
      <c r="K79" s="83">
        <f t="shared" si="25"/>
        <v>0</v>
      </c>
      <c r="L79" s="83"/>
      <c r="M79" s="83"/>
      <c r="N79" s="83">
        <f t="shared" si="26"/>
        <v>0</v>
      </c>
      <c r="O79" s="83"/>
      <c r="P79" s="83"/>
      <c r="Q79" s="83">
        <f t="shared" si="27"/>
        <v>0</v>
      </c>
      <c r="R79" s="83">
        <f>Поликлиника!BX79</f>
        <v>0</v>
      </c>
      <c r="S79" s="83">
        <f>Поликлиника!CB79</f>
        <v>0</v>
      </c>
      <c r="T79" s="83">
        <f t="shared" si="28"/>
        <v>0</v>
      </c>
      <c r="U79" s="83">
        <f>Поликлиника!CO79</f>
        <v>800815.53582229011</v>
      </c>
      <c r="V79" s="83">
        <f>Поликлиника!CS79</f>
        <v>800815.53582229011</v>
      </c>
      <c r="W79" s="183">
        <f t="shared" si="29"/>
        <v>0</v>
      </c>
      <c r="X79" s="182"/>
      <c r="Y79" s="83"/>
      <c r="Z79" s="83">
        <f t="shared" si="30"/>
        <v>0</v>
      </c>
      <c r="AA79" s="83"/>
      <c r="AB79" s="83"/>
      <c r="AC79" s="183"/>
      <c r="AD79" s="182"/>
      <c r="AE79" s="83"/>
      <c r="AF79" s="83">
        <f t="shared" si="31"/>
        <v>0</v>
      </c>
      <c r="AG79" s="83"/>
      <c r="AH79" s="83"/>
      <c r="AI79" s="183"/>
      <c r="AJ79" s="182">
        <f t="shared" si="33"/>
        <v>800815.53582229011</v>
      </c>
      <c r="AK79" s="83">
        <f t="shared" si="34"/>
        <v>800815.53582229011</v>
      </c>
      <c r="AL79" s="183">
        <f>AK79-AJ79</f>
        <v>0</v>
      </c>
      <c r="AM79" s="205"/>
      <c r="AN79" s="205"/>
      <c r="AO79" s="205"/>
      <c r="AP79" s="205">
        <f t="shared" si="36"/>
        <v>800815.53582229011</v>
      </c>
      <c r="AQ79" s="205">
        <f t="shared" si="32"/>
        <v>800815.53582229011</v>
      </c>
      <c r="AR79" s="205">
        <f t="shared" si="32"/>
        <v>0</v>
      </c>
      <c r="AS79" s="207"/>
    </row>
    <row r="80" spans="1:45" s="7" customFormat="1" ht="36.75" customHeight="1" x14ac:dyDescent="0.25">
      <c r="A80" s="393" t="s">
        <v>49</v>
      </c>
      <c r="B80" s="395"/>
      <c r="C80" s="186">
        <f>C78+C79</f>
        <v>1300752.77</v>
      </c>
      <c r="D80" s="84">
        <f>D78+D79</f>
        <v>1300752.77</v>
      </c>
      <c r="E80" s="184">
        <f t="shared" si="23"/>
        <v>0</v>
      </c>
      <c r="F80" s="187">
        <f>F78+F79</f>
        <v>2468735.87</v>
      </c>
      <c r="G80" s="84">
        <f>G78+G79</f>
        <v>2468735.87</v>
      </c>
      <c r="H80" s="84">
        <f t="shared" si="24"/>
        <v>0</v>
      </c>
      <c r="I80" s="84">
        <f>I78+I79</f>
        <v>736300.86</v>
      </c>
      <c r="J80" s="84">
        <f>J78+J79</f>
        <v>736300.86</v>
      </c>
      <c r="K80" s="84">
        <f t="shared" si="25"/>
        <v>0</v>
      </c>
      <c r="L80" s="84">
        <f>L78+L79</f>
        <v>1854650.8699999999</v>
      </c>
      <c r="M80" s="84">
        <f>M78+M79</f>
        <v>1854650.8699999999</v>
      </c>
      <c r="N80" s="84">
        <f t="shared" si="26"/>
        <v>0</v>
      </c>
      <c r="O80" s="84">
        <f>O78+O79</f>
        <v>552307.69000000006</v>
      </c>
      <c r="P80" s="84">
        <f>P78+P79</f>
        <v>552307.69000000006</v>
      </c>
      <c r="Q80" s="84">
        <f t="shared" si="27"/>
        <v>0</v>
      </c>
      <c r="R80" s="84">
        <f>R78+R79</f>
        <v>3218877.57</v>
      </c>
      <c r="S80" s="84">
        <f>S78+S79</f>
        <v>3218877.57</v>
      </c>
      <c r="T80" s="84">
        <f t="shared" si="28"/>
        <v>0</v>
      </c>
      <c r="U80" s="84">
        <f>Поликлиника!CO80</f>
        <v>0</v>
      </c>
      <c r="V80" s="84">
        <f>Поликлиника!CS80</f>
        <v>0</v>
      </c>
      <c r="W80" s="84">
        <f t="shared" si="29"/>
        <v>0</v>
      </c>
      <c r="X80" s="84">
        <f>X78+X79</f>
        <v>9933782.8300000019</v>
      </c>
      <c r="Y80" s="84">
        <f>Y78+Y79</f>
        <v>9933782.8300000019</v>
      </c>
      <c r="Z80" s="84">
        <f t="shared" si="30"/>
        <v>0</v>
      </c>
      <c r="AA80" s="84"/>
      <c r="AB80" s="84"/>
      <c r="AC80" s="185"/>
      <c r="AD80" s="186">
        <f>AD78+AD79</f>
        <v>2267900.2599999998</v>
      </c>
      <c r="AE80" s="84">
        <f>AE78+AE79</f>
        <v>2267900.2599999998</v>
      </c>
      <c r="AF80" s="84">
        <f t="shared" si="31"/>
        <v>0</v>
      </c>
      <c r="AG80" s="84"/>
      <c r="AH80" s="84"/>
      <c r="AI80" s="184"/>
      <c r="AJ80" s="186">
        <f t="shared" si="33"/>
        <v>22333308.720000003</v>
      </c>
      <c r="AK80" s="84">
        <f t="shared" si="34"/>
        <v>22333308.720000003</v>
      </c>
      <c r="AL80" s="184">
        <f t="shared" si="35"/>
        <v>0</v>
      </c>
      <c r="AM80" s="206"/>
      <c r="AN80" s="206"/>
      <c r="AO80" s="206"/>
      <c r="AP80" s="370">
        <f t="shared" si="36"/>
        <v>22333308.720000003</v>
      </c>
      <c r="AQ80" s="370">
        <f t="shared" si="32"/>
        <v>22333308.720000003</v>
      </c>
      <c r="AR80" s="370">
        <f t="shared" si="32"/>
        <v>0</v>
      </c>
      <c r="AS80" s="192"/>
    </row>
    <row r="81" spans="3:43" x14ac:dyDescent="0.25">
      <c r="C81" s="85"/>
      <c r="D81" s="85"/>
      <c r="E81" s="85"/>
      <c r="F81" s="85"/>
      <c r="G81" s="85"/>
      <c r="H81" s="85"/>
      <c r="I81" s="86"/>
      <c r="J81" s="86"/>
      <c r="K81" s="85"/>
      <c r="L81" s="85"/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85"/>
      <c r="AN81" s="200"/>
      <c r="AQ81" s="200"/>
    </row>
    <row r="82" spans="3:43" x14ac:dyDescent="0.25">
      <c r="V82" s="35"/>
      <c r="Y82" s="35"/>
      <c r="AJ82" s="35"/>
      <c r="AK82" s="35"/>
      <c r="AL82" s="35"/>
      <c r="AN82" s="200"/>
      <c r="AO82" s="200"/>
      <c r="AQ82" s="200"/>
    </row>
    <row r="83" spans="3:43" ht="13.5" customHeight="1" x14ac:dyDescent="0.25">
      <c r="AK83" s="85"/>
      <c r="AM83" s="320"/>
      <c r="AP83" s="200"/>
      <c r="AQ83" s="200"/>
    </row>
    <row r="84" spans="3:43" x14ac:dyDescent="0.25">
      <c r="W84" s="35">
        <f>W79-W73</f>
        <v>0</v>
      </c>
      <c r="AJ84" s="35"/>
      <c r="AK84" s="35"/>
      <c r="AP84" s="200"/>
    </row>
    <row r="85" spans="3:43" x14ac:dyDescent="0.25">
      <c r="Y85" s="35"/>
      <c r="AL85" s="35"/>
    </row>
  </sheetData>
  <autoFilter ref="A13:AS73" xr:uid="{FCACDF25-E890-4F11-BF58-FD523263A334}"/>
  <mergeCells count="22">
    <mergeCell ref="A79:B79"/>
    <mergeCell ref="A80:B80"/>
    <mergeCell ref="A7:W7"/>
    <mergeCell ref="A9:A13"/>
    <mergeCell ref="C9:E12"/>
    <mergeCell ref="F10:H12"/>
    <mergeCell ref="O10:Q12"/>
    <mergeCell ref="B9:B13"/>
    <mergeCell ref="L10:N12"/>
    <mergeCell ref="U10:W12"/>
    <mergeCell ref="I10:K12"/>
    <mergeCell ref="F9:W9"/>
    <mergeCell ref="R10:T12"/>
    <mergeCell ref="A75:B75"/>
    <mergeCell ref="A77:B77"/>
    <mergeCell ref="A78:B78"/>
    <mergeCell ref="AM9:AO12"/>
    <mergeCell ref="AP9:AR12"/>
    <mergeCell ref="AJ9:AL12"/>
    <mergeCell ref="X9:Z12"/>
    <mergeCell ref="AD9:AI12"/>
    <mergeCell ref="AA9:AC12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31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Скорая медицинская помощь</vt:lpstr>
      <vt:lpstr>Поликлиника</vt:lpstr>
      <vt:lpstr>Круглосуточный стационар</vt:lpstr>
      <vt:lpstr>Дневной стационар</vt:lpstr>
      <vt:lpstr>Всего объемы</vt:lpstr>
      <vt:lpstr>Всего фин.обеспеч.</vt:lpstr>
      <vt:lpstr>'Всего объемы'!Заголовки_для_печати</vt:lpstr>
      <vt:lpstr>'Всего фин.обеспеч.'!Заголовки_для_печати</vt:lpstr>
      <vt:lpstr>'Круглосуточный стационар'!Заголовки_для_печати</vt:lpstr>
      <vt:lpstr>Поликлиника!Заголовки_для_печати</vt:lpstr>
      <vt:lpstr>'Всего объемы'!Область_печати</vt:lpstr>
      <vt:lpstr>'Всего фин.обеспеч.'!Область_печати</vt:lpstr>
      <vt:lpstr>'Круглосуточный стационар'!Область_печати</vt:lpstr>
      <vt:lpstr>Поликлиника!Область_печати</vt:lpstr>
      <vt:lpstr>'Скорая медицинская помощь'!Область_печати</vt:lpstr>
    </vt:vector>
  </TitlesOfParts>
  <Company>Камчатский ТФОМС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АВ</dc:creator>
  <cp:lastModifiedBy>Чистотина Анна Вячеславовна</cp:lastModifiedBy>
  <cp:lastPrinted>2025-05-19T01:20:22Z</cp:lastPrinted>
  <dcterms:created xsi:type="dcterms:W3CDTF">2015-11-20T05:09:43Z</dcterms:created>
  <dcterms:modified xsi:type="dcterms:W3CDTF">2025-05-30T04:54:00Z</dcterms:modified>
</cp:coreProperties>
</file>